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codeName="สมุดงานนี้" defaultThemeVersion="124226"/>
  <mc:AlternateContent xmlns:mc="http://schemas.openxmlformats.org/markup-compatibility/2006">
    <mc:Choice Requires="x15">
      <x15ac:absPath xmlns:x15ac="http://schemas.microsoft.com/office/spreadsheetml/2010/11/ac" url="E:\รายชื่อ นร\"/>
    </mc:Choice>
  </mc:AlternateContent>
  <xr:revisionPtr revIDLastSave="0" documentId="8_{E51CE879-27E6-4AB1-97AE-659DB4EC80CE}" xr6:coauthVersionLast="46" xr6:coauthVersionMax="46" xr10:uidLastSave="{00000000-0000-0000-0000-000000000000}"/>
  <bookViews>
    <workbookView xWindow="-120" yWindow="-120" windowWidth="20730" windowHeight="11160" activeTab="9" xr2:uid="{00000000-000D-0000-FFFF-FFFF00000000}"/>
  </bookViews>
  <sheets>
    <sheet name="อ.1" sheetId="12" r:id="rId1"/>
    <sheet name="อ.2" sheetId="10" r:id="rId2"/>
    <sheet name="อ.3" sheetId="1" r:id="rId3"/>
    <sheet name="ป.1" sheetId="2" r:id="rId4"/>
    <sheet name="ป.2" sheetId="3" r:id="rId5"/>
    <sheet name="ป.3" sheetId="4" r:id="rId6"/>
    <sheet name="ป.4" sheetId="5" r:id="rId7"/>
    <sheet name="ป.5" sheetId="6" r:id="rId8"/>
    <sheet name="ป.6" sheetId="7" r:id="rId9"/>
    <sheet name="Sheet1" sheetId="13" r:id="rId10"/>
  </sheets>
  <definedNames>
    <definedName name="_xlnm._FilterDatabase" localSheetId="4" hidden="1">ป.2!$A$3:$I$22</definedName>
    <definedName name="_xlnm._FilterDatabase" localSheetId="5" hidden="1">ป.3!$A$3:$I$18</definedName>
    <definedName name="_xlnm._FilterDatabase" localSheetId="2" hidden="1">อ.3!$A$3:$I$14</definedName>
    <definedName name="_xlnm.Print_Area" localSheetId="3">ป.1!$A$1:$I$11</definedName>
    <definedName name="_xlnm.Print_Area" localSheetId="4">ป.2!$A$1:$H$24</definedName>
    <definedName name="_xlnm.Print_Area" localSheetId="5">ป.3!$A$1:$H$20</definedName>
    <definedName name="_xlnm.Print_Area" localSheetId="6">ป.4!$A$1:$H$15</definedName>
    <definedName name="_xlnm.Print_Area" localSheetId="7">ป.5!$A$1:$H$21</definedName>
    <definedName name="_xlnm.Print_Area" localSheetId="8">ป.6!$A$1:$H$16</definedName>
    <definedName name="_xlnm.Print_Area" localSheetId="0">อ.1!$A$1:$H$8</definedName>
    <definedName name="_xlnm.Print_Area" localSheetId="1">อ.2!$A$1:$H$11</definedName>
    <definedName name="_xlnm.Print_Area" localSheetId="2">อ.3!$A$1:$H$14</definedName>
  </definedNames>
  <calcPr calcId="191029"/>
</workbook>
</file>

<file path=xl/calcChain.xml><?xml version="1.0" encoding="utf-8"?>
<calcChain xmlns="http://schemas.openxmlformats.org/spreadsheetml/2006/main">
  <c r="E17" i="13" l="1"/>
  <c r="E16" i="13"/>
  <c r="L38" i="12"/>
  <c r="C7" i="13" s="1"/>
  <c r="L38" i="10"/>
  <c r="C8" i="13" s="1"/>
  <c r="L38" i="1"/>
  <c r="C9" i="13" s="1"/>
  <c r="L38" i="2"/>
  <c r="C10" i="13" s="1"/>
  <c r="L38" i="3"/>
  <c r="C11" i="13" s="1"/>
  <c r="L38" i="4"/>
  <c r="C12" i="13" s="1"/>
  <c r="L38" i="5"/>
  <c r="C13" i="13" s="1"/>
  <c r="L38" i="6"/>
  <c r="C14" i="13" s="1"/>
  <c r="L38" i="7"/>
  <c r="C15" i="13" s="1"/>
  <c r="L37" i="12"/>
  <c r="L37" i="10"/>
  <c r="L37" i="1"/>
  <c r="B9" i="13" s="1"/>
  <c r="L37" i="2"/>
  <c r="L39" i="2" s="1"/>
  <c r="L37" i="3"/>
  <c r="B11" i="13" s="1"/>
  <c r="L37" i="4"/>
  <c r="L39" i="4" s="1"/>
  <c r="L37" i="5"/>
  <c r="B13" i="13" s="1"/>
  <c r="L37" i="6"/>
  <c r="B14" i="13" s="1"/>
  <c r="L37" i="7"/>
  <c r="B15" i="13" s="1"/>
  <c r="J18" i="12"/>
  <c r="J19" i="12"/>
  <c r="J20" i="12"/>
  <c r="J21" i="12"/>
  <c r="J22" i="12"/>
  <c r="J23" i="12"/>
  <c r="J24" i="12"/>
  <c r="J18" i="10"/>
  <c r="J19" i="10"/>
  <c r="J20" i="10"/>
  <c r="J21" i="10"/>
  <c r="J22" i="10"/>
  <c r="J23" i="10"/>
  <c r="J24" i="10"/>
  <c r="J18" i="1"/>
  <c r="J19" i="1"/>
  <c r="J20" i="1"/>
  <c r="J21" i="1"/>
  <c r="J22" i="1"/>
  <c r="J23" i="1"/>
  <c r="J24" i="1"/>
  <c r="J18" i="2"/>
  <c r="J19" i="2"/>
  <c r="J20" i="2"/>
  <c r="J21" i="2"/>
  <c r="J22" i="2"/>
  <c r="J23" i="2"/>
  <c r="J24" i="2"/>
  <c r="J18" i="4"/>
  <c r="J19" i="4"/>
  <c r="J20" i="4"/>
  <c r="J21" i="4"/>
  <c r="J22" i="4"/>
  <c r="J23" i="4"/>
  <c r="J24" i="4"/>
  <c r="J18" i="5"/>
  <c r="J19" i="5"/>
  <c r="J20" i="5"/>
  <c r="J21" i="5"/>
  <c r="J22" i="5"/>
  <c r="J23" i="5"/>
  <c r="J24" i="5"/>
  <c r="J18" i="6"/>
  <c r="J19" i="6"/>
  <c r="J20" i="6"/>
  <c r="J21" i="6"/>
  <c r="J22" i="6"/>
  <c r="J23" i="6"/>
  <c r="J24" i="6"/>
  <c r="J18" i="7"/>
  <c r="J19" i="7"/>
  <c r="J20" i="7"/>
  <c r="J21" i="7"/>
  <c r="J22" i="7"/>
  <c r="J23" i="7"/>
  <c r="J24" i="7"/>
  <c r="J18" i="3"/>
  <c r="J19" i="3"/>
  <c r="J20" i="3"/>
  <c r="J21" i="3"/>
  <c r="J22" i="3"/>
  <c r="J23" i="3"/>
  <c r="J24" i="3"/>
  <c r="J5" i="12"/>
  <c r="J6" i="12"/>
  <c r="J7" i="12"/>
  <c r="J8" i="12"/>
  <c r="J9" i="12"/>
  <c r="J10" i="12"/>
  <c r="J11" i="12"/>
  <c r="J12" i="12"/>
  <c r="J13" i="12"/>
  <c r="J14" i="12"/>
  <c r="J15" i="12"/>
  <c r="J16" i="12"/>
  <c r="J17" i="12"/>
  <c r="J5" i="10"/>
  <c r="J6" i="10"/>
  <c r="J7" i="10"/>
  <c r="J8" i="10"/>
  <c r="J9" i="10"/>
  <c r="J10" i="10"/>
  <c r="J11" i="10"/>
  <c r="J12" i="10"/>
  <c r="J13" i="10"/>
  <c r="J14" i="10"/>
  <c r="J15" i="10"/>
  <c r="J16" i="10"/>
  <c r="J17" i="10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4" i="12"/>
  <c r="J4" i="10"/>
  <c r="J4" i="1"/>
  <c r="J4" i="2"/>
  <c r="J4" i="3"/>
  <c r="J4" i="4"/>
  <c r="J4" i="5"/>
  <c r="J4" i="6"/>
  <c r="J4" i="7"/>
  <c r="L31" i="4" l="1"/>
  <c r="K12" i="13" s="1"/>
  <c r="D9" i="13"/>
  <c r="L30" i="10"/>
  <c r="J8" i="13" s="1"/>
  <c r="L39" i="10"/>
  <c r="L39" i="12"/>
  <c r="L39" i="3"/>
  <c r="B8" i="13"/>
  <c r="D8" i="13" s="1"/>
  <c r="L29" i="6"/>
  <c r="I14" i="13" s="1"/>
  <c r="L28" i="2"/>
  <c r="H10" i="13" s="1"/>
  <c r="L30" i="5"/>
  <c r="J13" i="13" s="1"/>
  <c r="L29" i="1"/>
  <c r="I9" i="13" s="1"/>
  <c r="L39" i="1"/>
  <c r="L39" i="7"/>
  <c r="B7" i="13"/>
  <c r="B16" i="13" s="1"/>
  <c r="B12" i="13"/>
  <c r="D12" i="13" s="1"/>
  <c r="E18" i="13"/>
  <c r="L28" i="7"/>
  <c r="H15" i="13" s="1"/>
  <c r="L31" i="3"/>
  <c r="K11" i="13" s="1"/>
  <c r="L31" i="12"/>
  <c r="K7" i="13" s="1"/>
  <c r="L39" i="6"/>
  <c r="B10" i="13"/>
  <c r="D10" i="13" s="1"/>
  <c r="C16" i="13"/>
  <c r="D14" i="13"/>
  <c r="C17" i="13"/>
  <c r="D15" i="13"/>
  <c r="D11" i="13"/>
  <c r="D13" i="13"/>
  <c r="D7" i="13"/>
  <c r="D16" i="13"/>
  <c r="L39" i="5"/>
  <c r="L27" i="5"/>
  <c r="G13" i="13" s="1"/>
  <c r="L27" i="10"/>
  <c r="G8" i="13" s="1"/>
  <c r="L30" i="3"/>
  <c r="J11" i="13" s="1"/>
  <c r="L31" i="7"/>
  <c r="K15" i="13" s="1"/>
  <c r="L32" i="6"/>
  <c r="L14" i="13" s="1"/>
  <c r="L28" i="6"/>
  <c r="H14" i="13" s="1"/>
  <c r="L29" i="5"/>
  <c r="I13" i="13" s="1"/>
  <c r="L30" i="4"/>
  <c r="J12" i="13" s="1"/>
  <c r="L31" i="2"/>
  <c r="K10" i="13" s="1"/>
  <c r="L32" i="1"/>
  <c r="L9" i="13" s="1"/>
  <c r="L28" i="1"/>
  <c r="H9" i="13" s="1"/>
  <c r="L29" i="10"/>
  <c r="I8" i="13" s="1"/>
  <c r="L30" i="12"/>
  <c r="J7" i="13" s="1"/>
  <c r="L27" i="3"/>
  <c r="G11" i="13" s="1"/>
  <c r="L27" i="4"/>
  <c r="G12" i="13" s="1"/>
  <c r="L27" i="12"/>
  <c r="G7" i="13" s="1"/>
  <c r="L29" i="3"/>
  <c r="I11" i="13" s="1"/>
  <c r="L30" i="7"/>
  <c r="J15" i="13" s="1"/>
  <c r="L31" i="6"/>
  <c r="K14" i="13" s="1"/>
  <c r="L32" i="5"/>
  <c r="L13" i="13" s="1"/>
  <c r="L28" i="5"/>
  <c r="H13" i="13" s="1"/>
  <c r="L29" i="4"/>
  <c r="I12" i="13" s="1"/>
  <c r="L30" i="2"/>
  <c r="J10" i="13" s="1"/>
  <c r="L31" i="1"/>
  <c r="K9" i="13" s="1"/>
  <c r="L32" i="10"/>
  <c r="L8" i="13" s="1"/>
  <c r="L28" i="10"/>
  <c r="H8" i="13" s="1"/>
  <c r="L29" i="12"/>
  <c r="I7" i="13" s="1"/>
  <c r="I16" i="13" s="1"/>
  <c r="L27" i="7"/>
  <c r="G15" i="13" s="1"/>
  <c r="L27" i="2"/>
  <c r="G10" i="13" s="1"/>
  <c r="L32" i="3"/>
  <c r="L11" i="13" s="1"/>
  <c r="L28" i="3"/>
  <c r="H11" i="13" s="1"/>
  <c r="L29" i="7"/>
  <c r="I15" i="13" s="1"/>
  <c r="L30" i="6"/>
  <c r="J14" i="13" s="1"/>
  <c r="L31" i="5"/>
  <c r="K13" i="13" s="1"/>
  <c r="L32" i="4"/>
  <c r="L12" i="13" s="1"/>
  <c r="L28" i="4"/>
  <c r="H12" i="13" s="1"/>
  <c r="L29" i="2"/>
  <c r="I10" i="13" s="1"/>
  <c r="L30" i="1"/>
  <c r="J9" i="13" s="1"/>
  <c r="L31" i="10"/>
  <c r="K8" i="13" s="1"/>
  <c r="L32" i="12"/>
  <c r="L7" i="13" s="1"/>
  <c r="L28" i="12"/>
  <c r="H7" i="13" s="1"/>
  <c r="L27" i="6"/>
  <c r="G14" i="13" s="1"/>
  <c r="L27" i="1"/>
  <c r="G9" i="13" s="1"/>
  <c r="L32" i="7"/>
  <c r="L15" i="13" s="1"/>
  <c r="L32" i="2"/>
  <c r="L10" i="13" s="1"/>
  <c r="H16" i="13" l="1"/>
  <c r="J16" i="13"/>
  <c r="L16" i="13"/>
  <c r="G16" i="13"/>
  <c r="K16" i="13"/>
  <c r="J17" i="13"/>
  <c r="J18" i="13" s="1"/>
  <c r="G17" i="13"/>
  <c r="H17" i="13"/>
  <c r="H18" i="13" s="1"/>
  <c r="I17" i="13"/>
  <c r="I18" i="13" s="1"/>
  <c r="L17" i="13"/>
  <c r="K17" i="13"/>
  <c r="B17" i="13"/>
  <c r="D17" i="13" s="1"/>
  <c r="C18" i="13"/>
  <c r="L33" i="7"/>
  <c r="M15" i="13" s="1"/>
  <c r="L33" i="12"/>
  <c r="L33" i="1"/>
  <c r="L33" i="4"/>
  <c r="L33" i="6"/>
  <c r="M14" i="13" s="1"/>
  <c r="L33" i="3"/>
  <c r="L33" i="10"/>
  <c r="M8" i="13" s="1"/>
  <c r="L33" i="2"/>
  <c r="L33" i="5"/>
  <c r="L34" i="1" l="1"/>
  <c r="N9" i="13" s="1"/>
  <c r="M9" i="13"/>
  <c r="L34" i="10"/>
  <c r="N8" i="13" s="1"/>
  <c r="L34" i="3"/>
  <c r="N11" i="13" s="1"/>
  <c r="M11" i="13"/>
  <c r="L34" i="12"/>
  <c r="N7" i="13" s="1"/>
  <c r="M7" i="13"/>
  <c r="M16" i="13" s="1"/>
  <c r="L34" i="4"/>
  <c r="N12" i="13" s="1"/>
  <c r="M12" i="13"/>
  <c r="L34" i="7"/>
  <c r="N15" i="13" s="1"/>
  <c r="K18" i="13"/>
  <c r="G18" i="13"/>
  <c r="L18" i="13"/>
  <c r="L34" i="6"/>
  <c r="N14" i="13" s="1"/>
  <c r="L34" i="5"/>
  <c r="N13" i="13" s="1"/>
  <c r="M13" i="13"/>
  <c r="L34" i="2"/>
  <c r="N10" i="13" s="1"/>
  <c r="M10" i="13"/>
  <c r="B18" i="13"/>
  <c r="D18" i="13" s="1"/>
  <c r="N16" i="13" l="1"/>
  <c r="M17" i="13"/>
  <c r="M18" i="13" s="1"/>
  <c r="N17" i="13"/>
  <c r="N18" i="13" s="1"/>
</calcChain>
</file>

<file path=xl/sharedStrings.xml><?xml version="1.0" encoding="utf-8"?>
<sst xmlns="http://schemas.openxmlformats.org/spreadsheetml/2006/main" count="718" uniqueCount="284">
  <si>
    <t>เลขประจำตัวนักเรียน</t>
  </si>
  <si>
    <t>ชื่อ - นามสกุล</t>
  </si>
  <si>
    <t>ที่</t>
  </si>
  <si>
    <t>เด็กชายกรวิชญ์  ปงเทพ</t>
  </si>
  <si>
    <t>เด็กชายสิทธินนท์  ใจลังก๋า</t>
  </si>
  <si>
    <t>เด็กชายจักรภัทร  แก้วมงคล</t>
  </si>
  <si>
    <t>เด็กหญิงชลรดา  บัวเขียว</t>
  </si>
  <si>
    <t>เด็กหญิงอารยา  หล้าเป็ง</t>
  </si>
  <si>
    <t>เด็กหญิงนภาวรรณ  ทองหล่อ</t>
  </si>
  <si>
    <t>เด็กชายณัฐนัย  คำฟู</t>
  </si>
  <si>
    <t>เด็กหญิงวรัญญา  เครือมูล</t>
  </si>
  <si>
    <t>เด็กชายกวิน  ภาชนนท์</t>
  </si>
  <si>
    <t>เด็กชายธนภัทร  ไคร้งาม</t>
  </si>
  <si>
    <t>เด็กหญิงศุภาพิชญ์  สุจิธรรม</t>
  </si>
  <si>
    <t>เด็กหญิงปภากานต์  เก็ดเรียน</t>
  </si>
  <si>
    <t>เด็กหญิงกัญญาวีร์  วิลัยบุญ</t>
  </si>
  <si>
    <t>เด็กหญิงสลิลรดา  หล้าเป็ง</t>
  </si>
  <si>
    <t>เด็กชายกิตติเดช  อุปะนันท์</t>
  </si>
  <si>
    <t>เด็กชายชนธัญ  ขันคำ</t>
  </si>
  <si>
    <t>เด็กชายชุติพงษ์  ปิงเมือง</t>
  </si>
  <si>
    <t>เด็กชายณัฐวัฒน์  ปวนเต็ม</t>
  </si>
  <si>
    <t>เด็กชายธนภัทร  ปิกจุมปู</t>
  </si>
  <si>
    <t>เด็กชายศุภวิชญ์  ธิลาใจ</t>
  </si>
  <si>
    <t>เด็กชายอิทธิพัทธ์  ทูลธรรม</t>
  </si>
  <si>
    <t>เด็กชายณัฐฤทธิ์  ตุ้ยเต็มวงค์</t>
  </si>
  <si>
    <t>เด็กชายธีรภัทร  ทองคำ</t>
  </si>
  <si>
    <t>เด็กหญิงวนิดา  แซ่ฟาง</t>
  </si>
  <si>
    <t>เด็กหญิงศิริรัตน์  มูลสถาน</t>
  </si>
  <si>
    <t>เด็กหญิงทักษอร  สัญญเขื่อน</t>
  </si>
  <si>
    <t>เด็กหญิงธัญพร  เรืองกิจ</t>
  </si>
  <si>
    <t>เด็กหญิงนลัทพร  จิโนสา</t>
  </si>
  <si>
    <t>เด็กชายภัคศรัณย์  จันทร์แดง</t>
  </si>
  <si>
    <t>เด็กชายกรวิชญ์   ปัญญา</t>
  </si>
  <si>
    <t>เด็กชายกันตพงศ์   สวยสม</t>
  </si>
  <si>
    <t>เด็กชายจิรวัฒน์   เล่ห์รักษ์</t>
  </si>
  <si>
    <t>เด็กชายฐาปกรณ์   เหล่าราชสวน</t>
  </si>
  <si>
    <t>เด็กชายศิระพล   ตะวิจัง</t>
  </si>
  <si>
    <t>เด็กหญิงกชพร   ใจลังก๋า</t>
  </si>
  <si>
    <t>เด็กหญิงชนวรรณ   มณีวันใจ</t>
  </si>
  <si>
    <t>เด็กหญิงชนิดาภา   ต่อมดวงแก้ว</t>
  </si>
  <si>
    <t>เด็กหญิงณัฎฐธิดา   ยาวิไชย</t>
  </si>
  <si>
    <t>เด็กหญิงปรียภัทร   จันตาเรียน</t>
  </si>
  <si>
    <t>เด็กหญิงพัทธนันท์   ปงเทพ</t>
  </si>
  <si>
    <t>เด็กหญิงสุนิพร   จันทร์ตา</t>
  </si>
  <si>
    <t>เด็กชายฟ้าประทาน ใจแล</t>
  </si>
  <si>
    <t>เด็กชายกฤษดา สินเปียง</t>
  </si>
  <si>
    <t>เด็กชายปิยวัฒน์ คำอ้าย</t>
  </si>
  <si>
    <t>เด็กหญิงชรินทร์ทิพย์ มณีวรรณชัย</t>
  </si>
  <si>
    <t>เด็กหญิงนันทรัตน์ ชุมภูหมุด</t>
  </si>
  <si>
    <t>เด็กหญิงนิภาพร ทองหล่อ</t>
  </si>
  <si>
    <t>เด็กหญิงปณิตรา ชุมภู</t>
  </si>
  <si>
    <t>เด็กหญิงพิชชา ป๊อกบุญเรือง</t>
  </si>
  <si>
    <t>เด็กชายกรวิชญ์ โยธา</t>
  </si>
  <si>
    <t>เด็กชายณัฐพล ป๊อกบุญเรือง</t>
  </si>
  <si>
    <t>เด็กชายณัฐภูมิ ไชยคำ</t>
  </si>
  <si>
    <t>เด็กชายธีรภัทร หลวงยศ</t>
  </si>
  <si>
    <t>เด็กชายพงษ์พัฒน์ ช่างล้อ</t>
  </si>
  <si>
    <t>เด็กชายพงษ์ศักดิ์ ช่างล้อ</t>
  </si>
  <si>
    <t>เด็กชายพงศธร แก้วแสง</t>
  </si>
  <si>
    <t>เด็กชายภูมินันท์ ตะวิจัง</t>
  </si>
  <si>
    <t>เด็กชายเทพนรินทร์ ป๊อกบุญเรือง</t>
  </si>
  <si>
    <t>เด็กชายไมตรี บัวเชย</t>
  </si>
  <si>
    <t>เด็กชายวีรากร ศรีแก้ว</t>
  </si>
  <si>
    <t>เด็กหญิงชนนิกานต์ จุมปาคำ</t>
  </si>
  <si>
    <t>เด็กหญิงภัทรพรรณ ใจจม</t>
  </si>
  <si>
    <t>เด็กหญิงวรัญญา สันภูวัน</t>
  </si>
  <si>
    <t>เด็กหญิงหทัยกาญจน์ ป๊อกบุญเรือง</t>
  </si>
  <si>
    <t>เด็กหญิงพิชชาพร สุจิธรรม</t>
  </si>
  <si>
    <t>เด็กชายธเนศพงศ์ วงค์วัน</t>
  </si>
  <si>
    <t>เด็กชายปฎิญญา ใจลังก๋า</t>
  </si>
  <si>
    <t>เด็กชายจิรพนธ์ อยู่เส็ง</t>
  </si>
  <si>
    <t>เด็กหญิงกนกพร อุปะละ</t>
  </si>
  <si>
    <t>เด็กหญิงกุลิสรา ใจจม</t>
  </si>
  <si>
    <t>เด็กหญิงของขวัญ แก้วแสง</t>
  </si>
  <si>
    <t>เด็กหญิงจิรัชญา สุขสวัสดิ์</t>
  </si>
  <si>
    <t>เด็กหญิงธัญญชนก ไชยเจริญ</t>
  </si>
  <si>
    <t>เด็กหญิงนันท์นภัส กุลทชาต</t>
  </si>
  <si>
    <t>เด็กหญิงศุภารัตน์ อินถา</t>
  </si>
  <si>
    <t>เด็กหญิงอรณิชา หงษ์ทอง</t>
  </si>
  <si>
    <t>3505</t>
  </si>
  <si>
    <t>3507</t>
  </si>
  <si>
    <t>3508</t>
  </si>
  <si>
    <t>3509</t>
  </si>
  <si>
    <t>3510</t>
  </si>
  <si>
    <t>เด็กชายฐานิฏฐ์  สินเปียง</t>
  </si>
  <si>
    <t xml:space="preserve">เลขที่บ้าน </t>
  </si>
  <si>
    <t xml:space="preserve">หมู่ </t>
  </si>
  <si>
    <t xml:space="preserve">ตำบล </t>
  </si>
  <si>
    <t>บ้านเหล่า</t>
  </si>
  <si>
    <t>แม่ใจ</t>
  </si>
  <si>
    <t>32/1</t>
  </si>
  <si>
    <t>76/1</t>
  </si>
  <si>
    <t>ห้วยแก้ว</t>
  </si>
  <si>
    <t>วันเกิด</t>
  </si>
  <si>
    <t>ชั้นอนุบาลปีที่ 1</t>
  </si>
  <si>
    <t>เบอร์โทรศัพท์ผู้ปกครอง</t>
  </si>
  <si>
    <t>061-301-0878</t>
  </si>
  <si>
    <t>095-679-6760</t>
  </si>
  <si>
    <t>080-839-0682</t>
  </si>
  <si>
    <t>082-306-5640</t>
  </si>
  <si>
    <t>085-617-5416</t>
  </si>
  <si>
    <t>089-701-1040</t>
  </si>
  <si>
    <t>ชั้นประถมศึกษาปีที่ 1</t>
  </si>
  <si>
    <t>084-885-5177</t>
  </si>
  <si>
    <t>093-237-0948</t>
  </si>
  <si>
    <t>ชั้นประถมศึกษาปีที่ 2</t>
  </si>
  <si>
    <t>083-940-8632</t>
  </si>
  <si>
    <t>084-169-4950</t>
  </si>
  <si>
    <t>097-983-3039</t>
  </si>
  <si>
    <t>081-022-4796</t>
  </si>
  <si>
    <t>080-052-3825</t>
  </si>
  <si>
    <t>097-962-1106</t>
  </si>
  <si>
    <t>082-058-8744</t>
  </si>
  <si>
    <t>ชั้นประถมศึกษาปีที่ 4</t>
  </si>
  <si>
    <t>เด็กชายณัฐวัฒน์ อินพุ่ม</t>
  </si>
  <si>
    <t>082-902-0608</t>
  </si>
  <si>
    <t>086-117-8241</t>
  </si>
  <si>
    <t>086-141-9558</t>
  </si>
  <si>
    <t>094-772-5205</t>
  </si>
  <si>
    <t>ชั้นประถมศึกษาปีที่ 5</t>
  </si>
  <si>
    <t>ชั้นประถมศึกษาปีที่ 6</t>
  </si>
  <si>
    <t>เด็กหญิงพิชชาภา สายเครือทิ</t>
  </si>
  <si>
    <t>เด็กชายพิชรัชย์  สินเปียง</t>
  </si>
  <si>
    <t>097-969-2258</t>
  </si>
  <si>
    <t>093-253-6765</t>
  </si>
  <si>
    <t>099-269-4097</t>
  </si>
  <si>
    <t>095-450-0963</t>
  </si>
  <si>
    <t>เด็กชายพิชชานันท์  กันจะนะ</t>
  </si>
  <si>
    <t>335/2</t>
  </si>
  <si>
    <t>บ้านต๋อม</t>
  </si>
  <si>
    <t>ชาย</t>
  </si>
  <si>
    <t>หญิง</t>
  </si>
  <si>
    <t>เด็กชายกรเทพวิชณ์ เดชมนต์</t>
  </si>
  <si>
    <t>เด็กหญิงศุจินันท์  แสนไวยากรณ์</t>
  </si>
  <si>
    <t>เวียง</t>
  </si>
  <si>
    <t>ชั้นอนุบาลปีที่ 2</t>
  </si>
  <si>
    <t>ชั้นประถมศึกษาปีที่ 3</t>
  </si>
  <si>
    <t>เด็กชายสุรพัศ  อินต๊ะปัญโญ</t>
  </si>
  <si>
    <t>เด็กหญิงณัฏฐณิชา  ร่างสร้อย</t>
  </si>
  <si>
    <t>เด็กหญิงปวีณ์ธิดา  ชุมภู</t>
  </si>
  <si>
    <t>เด็กหญิงธัญชนก  เมืองมาคำ</t>
  </si>
  <si>
    <t>เด็กหญิงพัชรพร  สีไชย</t>
  </si>
  <si>
    <t>เด็กชายภาคิน  แซ่จ๋าว</t>
  </si>
  <si>
    <t>เด็กหญิงสิลิล  ไชยวงค์</t>
  </si>
  <si>
    <t>093-2640920</t>
  </si>
  <si>
    <t>เด็กหญิงปายฟ้า  ศิลปี</t>
  </si>
  <si>
    <t>098-8044046</t>
  </si>
  <si>
    <t>เด็กชายปริญญา  วงศ์ใหญ่</t>
  </si>
  <si>
    <t>094-6351767</t>
  </si>
  <si>
    <t>093-1856030</t>
  </si>
  <si>
    <t>098-7537287</t>
  </si>
  <si>
    <t>080-064-7192</t>
  </si>
  <si>
    <t>084-551-6085</t>
  </si>
  <si>
    <t>เด็กหญิงเกศรินทร์  ใจลังก๋า</t>
  </si>
  <si>
    <t>เด็กชายปฏิภาณ  สินเปียง</t>
  </si>
  <si>
    <t>เด็กหญิงจิดาภา อินพุ่ม</t>
  </si>
  <si>
    <t>เด็กหญิงนลินญา สุขใส</t>
  </si>
  <si>
    <t>3713/20</t>
  </si>
  <si>
    <t>บางโคล่</t>
  </si>
  <si>
    <t>เด็กหญิงขรินทร์ทิพย์  ตันแก้ว</t>
  </si>
  <si>
    <t>เด็กหญิงพิมญาดา  ท้าวถึง</t>
  </si>
  <si>
    <t>085-6623227</t>
  </si>
  <si>
    <t>เพศ</t>
  </si>
  <si>
    <t>เด็กหญิงชนัณชิดา ชุติธนบูรณ์</t>
  </si>
  <si>
    <t>082-7668490</t>
  </si>
  <si>
    <t>063-5236935</t>
  </si>
  <si>
    <t>093-3159523</t>
  </si>
  <si>
    <t>084-3605880</t>
  </si>
  <si>
    <t>089-9972016</t>
  </si>
  <si>
    <t>082-6046013</t>
  </si>
  <si>
    <t>061-1810682</t>
  </si>
  <si>
    <t>063-3350398</t>
  </si>
  <si>
    <t>087-1825133</t>
  </si>
  <si>
    <t>099-0746608</t>
  </si>
  <si>
    <t>061-2875336</t>
  </si>
  <si>
    <t>086-1976018</t>
  </si>
  <si>
    <t>080-8390682</t>
  </si>
  <si>
    <t>083-5773425</t>
  </si>
  <si>
    <t>099-8098261</t>
  </si>
  <si>
    <t>093-0459934</t>
  </si>
  <si>
    <t>082-6926794</t>
  </si>
  <si>
    <t>099-2694097</t>
  </si>
  <si>
    <t>061-3347906</t>
  </si>
  <si>
    <t>098-3351644</t>
  </si>
  <si>
    <t>083-8613109</t>
  </si>
  <si>
    <t>064-5054237</t>
  </si>
  <si>
    <t>085-6166978</t>
  </si>
  <si>
    <t>084-8761054</t>
  </si>
  <si>
    <t>082-9040227</t>
  </si>
  <si>
    <t>082-0409420</t>
  </si>
  <si>
    <t>081-6029202</t>
  </si>
  <si>
    <t>087-6810639</t>
  </si>
  <si>
    <t>เด็กหญิงนวรัตน์   ปงเทพ</t>
  </si>
  <si>
    <t>ชั้นอนุบาลปีที่ 3</t>
  </si>
  <si>
    <t>เด็กหญิงอภิญญา  ประมงคล</t>
  </si>
  <si>
    <t>0926518452</t>
  </si>
  <si>
    <t>เด็กชายณัฐภูมินทร์ ยาวิไชย</t>
  </si>
  <si>
    <t>0923984226</t>
  </si>
  <si>
    <t>เด็กชายธนดล ไชยคำ</t>
  </si>
  <si>
    <t>0800546786</t>
  </si>
  <si>
    <t>เด็กชายภูมิพัฒน์ แซ่จ๋าว</t>
  </si>
  <si>
    <t>0826420156</t>
  </si>
  <si>
    <t>เด็กหญิงกัลยทรรศน์ ทูลธรรม</t>
  </si>
  <si>
    <t>0808390682</t>
  </si>
  <si>
    <t>เด็กชายนาวิน  อภิธรรม</t>
  </si>
  <si>
    <t>0936787433</t>
  </si>
  <si>
    <t>0858051593</t>
  </si>
  <si>
    <t>เด็กชายพชร ยิ่งประเสริฐ</t>
  </si>
  <si>
    <t>0657549055</t>
  </si>
  <si>
    <t>0871859358</t>
  </si>
  <si>
    <t>0953870332</t>
  </si>
  <si>
    <t>เด็กชายปิยังกูร  จันทาพูน</t>
  </si>
  <si>
    <t>0817462933</t>
  </si>
  <si>
    <t>0801265869</t>
  </si>
  <si>
    <t>0807011041</t>
  </si>
  <si>
    <t>083-0212533</t>
  </si>
  <si>
    <t>097-0895652</t>
  </si>
  <si>
    <t>088-7638366</t>
  </si>
  <si>
    <t>081-3672604</t>
  </si>
  <si>
    <t>061-334-7906</t>
  </si>
  <si>
    <t>099-275-6369</t>
  </si>
  <si>
    <t>098-846-7945</t>
  </si>
  <si>
    <t>082-390-5488</t>
  </si>
  <si>
    <t>094-751-1803</t>
  </si>
  <si>
    <t>084-613-7874</t>
  </si>
  <si>
    <t>087-830-3877</t>
  </si>
  <si>
    <t>087-930-3877</t>
  </si>
  <si>
    <t>094-234-9182</t>
  </si>
  <si>
    <t>093-185-6030</t>
  </si>
  <si>
    <t>081-602-9202</t>
  </si>
  <si>
    <t>093-610-2183</t>
  </si>
  <si>
    <t>087-681-0639</t>
  </si>
  <si>
    <t>095-228-7990</t>
  </si>
  <si>
    <t>080-181-1704</t>
  </si>
  <si>
    <t>065-689-2654</t>
  </si>
  <si>
    <t>095-233-6425</t>
  </si>
  <si>
    <t>เด็กชายจิราวัฒน์   ไชยบาล</t>
  </si>
  <si>
    <t>จำนวนนักเรียนแยกตาม</t>
  </si>
  <si>
    <t>หมู่บ้าน</t>
  </si>
  <si>
    <t>อื่นๆ</t>
  </si>
  <si>
    <t>sum</t>
  </si>
  <si>
    <t>1บ้านเหล่า</t>
  </si>
  <si>
    <t>2บ้านเหล่า</t>
  </si>
  <si>
    <t>3บ้านเหล่า</t>
  </si>
  <si>
    <t>4บ้านเหล่า</t>
  </si>
  <si>
    <t>12บ้านเหล่า</t>
  </si>
  <si>
    <t>14บ้านเหล่า</t>
  </si>
  <si>
    <t xml:space="preserve">ข้อมูลจำนวนนักเรียนโรงเรียนบ้านเหล่า  ปีการศึกษา 2565 </t>
  </si>
  <si>
    <t>ชั้น</t>
  </si>
  <si>
    <t>อนุบาลปีที่ 1</t>
  </si>
  <si>
    <t>อนุบาลปีที่ 2</t>
  </si>
  <si>
    <t>อนุบาลปีที่ 3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</si>
  <si>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</si>
  <si>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</si>
  <si>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</si>
  <si>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</si>
  <si>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</si>
  <si>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</si>
  <si>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จำนวนนักเรียนทั้งหมด</t>
  </si>
  <si>
    <t>จำนวนนักเรียน</t>
  </si>
  <si>
    <t>เพศชาย</t>
  </si>
  <si>
    <t>เพศหญิง</t>
  </si>
  <si>
    <t>รวม</t>
  </si>
  <si>
    <t>จำนวนนักเรียนระดับปฐมวัย</t>
  </si>
  <si>
    <t>จำนวนนักเรียนระดับประถมศึกษา</t>
  </si>
  <si>
    <t>ณ วันที่  25 ตุลาคม  2565</t>
  </si>
  <si>
    <t>จำนวนห้องเรียน</t>
  </si>
  <si>
    <t>นักเรียนในเขตพื้นที่บริการโรงเรียน</t>
  </si>
  <si>
    <t>หมู่ที่ 1</t>
  </si>
  <si>
    <t>หมู่ที่ 2</t>
  </si>
  <si>
    <t>หมู่ที่ 3</t>
  </si>
  <si>
    <t>หมู่ที่ 4</t>
  </si>
  <si>
    <t>ต.บ้านเหล่า</t>
  </si>
  <si>
    <t>หมู่ที่ 12</t>
  </si>
  <si>
    <t>หมู่ที่ 14</t>
  </si>
  <si>
    <t>นอกเขต ต.บ้านเหล่า</t>
  </si>
  <si>
    <t>หมู่ที่&amp;ตำบล</t>
  </si>
  <si>
    <t>เด็กชายภัทรกร สุภาวะ</t>
  </si>
  <si>
    <t>088-2944170</t>
  </si>
  <si>
    <t>เด็กหญิงนรีกานต์ สงวนทรัพย์</t>
  </si>
  <si>
    <t>096-561-8868</t>
  </si>
  <si>
    <t>เด็กชายเดโชชัย สงวนทรัพย์</t>
  </si>
  <si>
    <t>เด็กหญิงวิชาดา โลจันทร์ต๊ะ</t>
  </si>
  <si>
    <t>เด็กหญิงณธิดา สิงห์คำ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</si>
</sst>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indexed="8"/>
      <name val="TH SarabunIT๙"/>
      <family val="2"/>
    </font>
    <font>
      <sz val="11"/>
      <color rgb="FFFF0000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0" xfId="0" applyFill="1"/>
    <xf numFmtId="0" fontId="5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/>
    <xf numFmtId="0" fontId="11" fillId="0" borderId="0" xfId="0" applyFont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0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7"/>
  <sheetViews>
    <sheetView zoomScaleNormal="100" zoomScalePageLayoutView="85" workbookViewId="0">
      <selection activeCell="D3" sqref="D3"/>
    </sheetView>
  </sheetViews>
  <sheetFormatPr defaultRowHeight="20.25" x14ac:dyDescent="0.3"/>
  <cols>
    <col min="1" max="1" width="3.875" customWidth="1"/>
    <col min="2" max="2" width="17.125" customWidth="1"/>
    <col min="3" max="3" width="21.875" bestFit="1" customWidth="1"/>
    <col min="4" max="4" width="5.875" customWidth="1"/>
    <col min="5" max="5" width="4.25" customWidth="1"/>
    <col min="6" max="6" width="7.75" bestFit="1" customWidth="1"/>
    <col min="7" max="7" width="11.875" bestFit="1" customWidth="1"/>
    <col min="8" max="8" width="14.25" style="11" bestFit="1" customWidth="1"/>
    <col min="9" max="9" width="9.75" style="62" customWidth="1"/>
    <col min="10" max="10" width="16.75" style="2" customWidth="1"/>
    <col min="11" max="12" width="12.125" style="2" customWidth="1"/>
    <col min="13" max="14" width="8.75" style="2"/>
  </cols>
  <sheetData>
    <row r="1" spans="1:10" x14ac:dyDescent="0.3">
      <c r="A1" s="69" t="s">
        <v>94</v>
      </c>
      <c r="B1" s="69"/>
      <c r="C1" s="69"/>
      <c r="D1" s="69"/>
      <c r="E1" s="69"/>
      <c r="F1" s="69"/>
      <c r="G1" s="69"/>
      <c r="H1" s="69"/>
    </row>
    <row r="3" spans="1:10" ht="40.5" x14ac:dyDescent="0.3">
      <c r="A3" s="9" t="s">
        <v>2</v>
      </c>
      <c r="B3" s="9" t="s">
        <v>0</v>
      </c>
      <c r="C3" s="9" t="s">
        <v>1</v>
      </c>
      <c r="D3" s="16" t="s">
        <v>85</v>
      </c>
      <c r="E3" s="16" t="s">
        <v>86</v>
      </c>
      <c r="F3" s="16" t="s">
        <v>87</v>
      </c>
      <c r="G3" s="17" t="s">
        <v>93</v>
      </c>
      <c r="H3" s="17" t="s">
        <v>95</v>
      </c>
    </row>
    <row r="4" spans="1:10" x14ac:dyDescent="0.3">
      <c r="A4" s="3">
        <v>1</v>
      </c>
      <c r="B4" s="13">
        <v>3560</v>
      </c>
      <c r="C4" s="48" t="s">
        <v>196</v>
      </c>
      <c r="D4" s="49">
        <v>79</v>
      </c>
      <c r="E4" s="49">
        <v>12</v>
      </c>
      <c r="F4" s="49" t="s">
        <v>88</v>
      </c>
      <c r="G4" s="50">
        <v>241640</v>
      </c>
      <c r="H4" s="51" t="s">
        <v>197</v>
      </c>
      <c r="I4" s="62" t="s">
        <v>130</v>
      </c>
      <c r="J4" s="2" t="str">
        <f>E4&amp;F4</f>
        <v>12บ้านเหล่า</v>
      </c>
    </row>
    <row r="5" spans="1:10" x14ac:dyDescent="0.3">
      <c r="A5" s="3">
        <v>2</v>
      </c>
      <c r="B5" s="13">
        <v>3561</v>
      </c>
      <c r="C5" s="39" t="s">
        <v>198</v>
      </c>
      <c r="D5" s="40">
        <v>22</v>
      </c>
      <c r="E5" s="40">
        <v>2</v>
      </c>
      <c r="F5" s="40" t="s">
        <v>88</v>
      </c>
      <c r="G5" s="41">
        <v>241777</v>
      </c>
      <c r="H5" s="47" t="s">
        <v>199</v>
      </c>
      <c r="I5" s="62" t="s">
        <v>130</v>
      </c>
      <c r="J5" s="2" t="str">
        <f t="shared" ref="J5:J24" si="0">E5&amp;F5</f>
        <v>2บ้านเหล่า</v>
      </c>
    </row>
    <row r="6" spans="1:10" x14ac:dyDescent="0.3">
      <c r="A6" s="3">
        <v>3</v>
      </c>
      <c r="B6" s="13">
        <v>3562</v>
      </c>
      <c r="C6" s="39" t="s">
        <v>200</v>
      </c>
      <c r="D6" s="40">
        <v>78</v>
      </c>
      <c r="E6" s="40">
        <v>12</v>
      </c>
      <c r="F6" s="40" t="s">
        <v>88</v>
      </c>
      <c r="G6" s="41">
        <v>241572</v>
      </c>
      <c r="H6" s="47" t="s">
        <v>201</v>
      </c>
      <c r="I6" s="62" t="s">
        <v>130</v>
      </c>
      <c r="J6" s="2" t="str">
        <f t="shared" si="0"/>
        <v>12บ้านเหล่า</v>
      </c>
    </row>
    <row r="7" spans="1:10" x14ac:dyDescent="0.3">
      <c r="A7" s="3">
        <v>4</v>
      </c>
      <c r="B7" s="13">
        <v>3563</v>
      </c>
      <c r="C7" s="43" t="s">
        <v>202</v>
      </c>
      <c r="D7" s="44">
        <v>134</v>
      </c>
      <c r="E7" s="44">
        <v>14</v>
      </c>
      <c r="F7" s="44" t="s">
        <v>88</v>
      </c>
      <c r="G7" s="45">
        <v>241659</v>
      </c>
      <c r="H7" s="46" t="s">
        <v>203</v>
      </c>
      <c r="I7" s="62" t="s">
        <v>131</v>
      </c>
      <c r="J7" s="2" t="str">
        <f t="shared" si="0"/>
        <v>14บ้านเหล่า</v>
      </c>
    </row>
    <row r="8" spans="1:10" x14ac:dyDescent="0.3">
      <c r="A8" s="3">
        <v>5</v>
      </c>
      <c r="B8" s="13">
        <v>3564</v>
      </c>
      <c r="C8" s="39" t="s">
        <v>194</v>
      </c>
      <c r="D8" s="40">
        <v>10</v>
      </c>
      <c r="E8" s="40">
        <v>4</v>
      </c>
      <c r="F8" s="40" t="s">
        <v>88</v>
      </c>
      <c r="G8" s="41">
        <v>241880</v>
      </c>
      <c r="H8" s="47" t="s">
        <v>195</v>
      </c>
      <c r="I8" s="62" t="s">
        <v>131</v>
      </c>
      <c r="J8" s="2" t="str">
        <f t="shared" si="0"/>
        <v>4บ้านเหล่า</v>
      </c>
    </row>
    <row r="9" spans="1:10" x14ac:dyDescent="0.3">
      <c r="H9"/>
      <c r="J9" s="2" t="str">
        <f t="shared" si="0"/>
        <v/>
      </c>
    </row>
    <row r="10" spans="1:10" x14ac:dyDescent="0.3">
      <c r="A10" s="35"/>
      <c r="H10"/>
      <c r="J10" s="2" t="str">
        <f t="shared" si="0"/>
        <v/>
      </c>
    </row>
    <row r="11" spans="1:10" x14ac:dyDescent="0.3">
      <c r="J11" s="2" t="str">
        <f t="shared" si="0"/>
        <v/>
      </c>
    </row>
    <row r="12" spans="1:10" x14ac:dyDescent="0.3">
      <c r="J12" s="2" t="str">
        <f t="shared" si="0"/>
        <v/>
      </c>
    </row>
    <row r="13" spans="1:10" x14ac:dyDescent="0.3">
      <c r="J13" s="2" t="str">
        <f t="shared" si="0"/>
        <v/>
      </c>
    </row>
    <row r="14" spans="1:10" ht="21" customHeight="1" x14ac:dyDescent="0.3">
      <c r="J14" s="2" t="str">
        <f t="shared" si="0"/>
        <v/>
      </c>
    </row>
    <row r="15" spans="1:10" ht="21" customHeight="1" x14ac:dyDescent="0.3">
      <c r="J15" s="2" t="str">
        <f t="shared" si="0"/>
        <v/>
      </c>
    </row>
    <row r="16" spans="1:10" ht="21" customHeight="1" x14ac:dyDescent="0.3">
      <c r="J16" s="2" t="str">
        <f t="shared" si="0"/>
        <v/>
      </c>
    </row>
    <row r="17" spans="8:15" s="2" customFormat="1" ht="21" customHeight="1" x14ac:dyDescent="0.3">
      <c r="H17" s="62"/>
      <c r="I17" s="62"/>
      <c r="J17" s="2" t="str">
        <f t="shared" si="0"/>
        <v/>
      </c>
    </row>
    <row r="18" spans="8:15" s="2" customFormat="1" ht="21" customHeight="1" x14ac:dyDescent="0.3">
      <c r="H18" s="62"/>
      <c r="I18" s="62"/>
      <c r="J18" s="2" t="str">
        <f>E18&amp;F18</f>
        <v/>
      </c>
    </row>
    <row r="19" spans="8:15" s="2" customFormat="1" ht="21" customHeight="1" x14ac:dyDescent="0.3">
      <c r="H19" s="62"/>
      <c r="I19" s="62"/>
      <c r="J19" s="2" t="str">
        <f t="shared" si="0"/>
        <v/>
      </c>
    </row>
    <row r="20" spans="8:15" s="2" customFormat="1" ht="21" customHeight="1" x14ac:dyDescent="0.3">
      <c r="H20" s="62"/>
      <c r="I20" s="62"/>
      <c r="J20" s="2" t="str">
        <f t="shared" si="0"/>
        <v/>
      </c>
    </row>
    <row r="21" spans="8:15" s="2" customFormat="1" ht="21" customHeight="1" x14ac:dyDescent="0.3">
      <c r="H21" s="62"/>
      <c r="I21" s="62"/>
      <c r="J21" s="2" t="str">
        <f t="shared" si="0"/>
        <v/>
      </c>
    </row>
    <row r="22" spans="8:15" s="2" customFormat="1" ht="21" customHeight="1" x14ac:dyDescent="0.3">
      <c r="H22" s="62"/>
      <c r="I22" s="62"/>
      <c r="J22" s="2" t="str">
        <f t="shared" si="0"/>
        <v/>
      </c>
    </row>
    <row r="23" spans="8:15" s="2" customFormat="1" ht="21" customHeight="1" x14ac:dyDescent="0.3">
      <c r="H23" s="62"/>
      <c r="I23" s="62"/>
      <c r="J23" s="2" t="str">
        <f t="shared" si="0"/>
        <v/>
      </c>
    </row>
    <row r="24" spans="8:15" s="2" customFormat="1" ht="21" customHeight="1" x14ac:dyDescent="0.3">
      <c r="H24" s="62"/>
      <c r="I24" s="62"/>
      <c r="J24" s="2" t="str">
        <f t="shared" si="0"/>
        <v/>
      </c>
    </row>
    <row r="25" spans="8:15" s="2" customFormat="1" ht="21" customHeight="1" x14ac:dyDescent="0.3">
      <c r="H25" s="62"/>
      <c r="I25" s="62"/>
    </row>
    <row r="26" spans="8:15" s="2" customFormat="1" ht="21" customHeight="1" x14ac:dyDescent="0.3">
      <c r="I26" s="62"/>
      <c r="J26" s="2" t="s">
        <v>237</v>
      </c>
      <c r="K26" s="2" t="s">
        <v>238</v>
      </c>
      <c r="O26" s="62"/>
    </row>
    <row r="27" spans="8:15" s="2" customFormat="1" ht="21" customHeight="1" x14ac:dyDescent="0.3">
      <c r="I27" s="62"/>
      <c r="K27" s="2" t="s">
        <v>241</v>
      </c>
      <c r="L27" s="2">
        <f>COUNTIF(J$4:J$24,K27)</f>
        <v>0</v>
      </c>
      <c r="O27" s="62"/>
    </row>
    <row r="28" spans="8:15" s="2" customFormat="1" ht="21" customHeight="1" x14ac:dyDescent="0.3">
      <c r="I28" s="62"/>
      <c r="K28" s="2" t="s">
        <v>242</v>
      </c>
      <c r="L28" s="2">
        <f t="shared" ref="L28:L32" si="1">COUNTIF(J$4:J$24,K28)</f>
        <v>1</v>
      </c>
      <c r="O28" s="62"/>
    </row>
    <row r="29" spans="8:15" s="2" customFormat="1" ht="21" customHeight="1" x14ac:dyDescent="0.3">
      <c r="I29" s="62"/>
      <c r="K29" s="2" t="s">
        <v>243</v>
      </c>
      <c r="L29" s="2">
        <f t="shared" si="1"/>
        <v>0</v>
      </c>
      <c r="O29" s="62"/>
    </row>
    <row r="30" spans="8:15" s="2" customFormat="1" ht="21" customHeight="1" x14ac:dyDescent="0.3">
      <c r="I30" s="62"/>
      <c r="K30" s="2" t="s">
        <v>244</v>
      </c>
      <c r="L30" s="2">
        <f t="shared" si="1"/>
        <v>1</v>
      </c>
      <c r="O30" s="62"/>
    </row>
    <row r="31" spans="8:15" s="2" customFormat="1" ht="21" customHeight="1" x14ac:dyDescent="0.3">
      <c r="I31" s="62"/>
      <c r="K31" s="2" t="s">
        <v>245</v>
      </c>
      <c r="L31" s="2">
        <f t="shared" si="1"/>
        <v>2</v>
      </c>
      <c r="O31" s="62"/>
    </row>
    <row r="32" spans="8:15" s="2" customFormat="1" ht="21" customHeight="1" x14ac:dyDescent="0.3">
      <c r="I32" s="62"/>
      <c r="K32" s="2" t="s">
        <v>246</v>
      </c>
      <c r="L32" s="2">
        <f t="shared" si="1"/>
        <v>1</v>
      </c>
      <c r="O32" s="62"/>
    </row>
    <row r="33" spans="8:15" s="2" customFormat="1" ht="21" customHeight="1" x14ac:dyDescent="0.3">
      <c r="I33" s="62"/>
      <c r="K33" s="2" t="s">
        <v>239</v>
      </c>
      <c r="L33" s="2">
        <f>COUNTA(A4:A24)-SUM(L27:L32)</f>
        <v>0</v>
      </c>
      <c r="O33" s="62"/>
    </row>
    <row r="34" spans="8:15" s="2" customFormat="1" ht="21" customHeight="1" x14ac:dyDescent="0.3">
      <c r="I34" s="62"/>
      <c r="K34" s="2" t="s">
        <v>240</v>
      </c>
      <c r="L34" s="2">
        <f>SUM(L27:L33)</f>
        <v>5</v>
      </c>
      <c r="O34" s="62"/>
    </row>
    <row r="35" spans="8:15" s="2" customFormat="1" ht="21" customHeight="1" x14ac:dyDescent="0.3">
      <c r="I35" s="62"/>
      <c r="O35" s="62"/>
    </row>
    <row r="36" spans="8:15" s="2" customFormat="1" ht="21" customHeight="1" x14ac:dyDescent="0.3">
      <c r="I36" s="62"/>
      <c r="J36" s="2" t="s">
        <v>237</v>
      </c>
      <c r="K36" s="2" t="s">
        <v>162</v>
      </c>
      <c r="O36" s="62"/>
    </row>
    <row r="37" spans="8:15" s="2" customFormat="1" ht="21" customHeight="1" x14ac:dyDescent="0.3">
      <c r="H37" s="62"/>
      <c r="I37" s="62"/>
      <c r="K37" s="2" t="s">
        <v>130</v>
      </c>
      <c r="L37" s="2">
        <f>COUNTIF(I$4:I$25,K37)</f>
        <v>3</v>
      </c>
    </row>
    <row r="38" spans="8:15" s="2" customFormat="1" ht="21" customHeight="1" x14ac:dyDescent="0.3">
      <c r="H38" s="62"/>
      <c r="I38" s="62"/>
      <c r="K38" s="2" t="s">
        <v>131</v>
      </c>
      <c r="L38" s="2">
        <f>COUNTIF(I$4:I$25,K38)</f>
        <v>2</v>
      </c>
    </row>
    <row r="39" spans="8:15" s="2" customFormat="1" ht="21" customHeight="1" x14ac:dyDescent="0.3">
      <c r="H39" s="62"/>
      <c r="I39" s="62"/>
      <c r="K39" s="2" t="s">
        <v>262</v>
      </c>
      <c r="L39" s="2">
        <f>L37+L38</f>
        <v>5</v>
      </c>
    </row>
    <row r="40" spans="8:15" s="2" customFormat="1" ht="21" customHeight="1" x14ac:dyDescent="0.3">
      <c r="H40" s="62"/>
      <c r="I40" s="62"/>
    </row>
    <row r="41" spans="8:15" s="2" customFormat="1" ht="21" customHeight="1" x14ac:dyDescent="0.3">
      <c r="H41" s="62"/>
      <c r="I41" s="62"/>
    </row>
    <row r="42" spans="8:15" s="2" customFormat="1" ht="21" customHeight="1" x14ac:dyDescent="0.3">
      <c r="H42" s="62"/>
      <c r="I42" s="62"/>
    </row>
    <row r="43" spans="8:15" s="2" customFormat="1" ht="21" customHeight="1" x14ac:dyDescent="0.3">
      <c r="H43" s="62"/>
      <c r="I43" s="62"/>
    </row>
    <row r="44" spans="8:15" s="2" customFormat="1" ht="21" customHeight="1" x14ac:dyDescent="0.3">
      <c r="H44" s="62"/>
      <c r="I44" s="62"/>
    </row>
    <row r="45" spans="8:15" s="2" customFormat="1" ht="21" customHeight="1" x14ac:dyDescent="0.3">
      <c r="H45" s="62"/>
      <c r="I45" s="62"/>
    </row>
    <row r="46" spans="8:15" s="2" customFormat="1" ht="21" customHeight="1" x14ac:dyDescent="0.3">
      <c r="H46" s="62"/>
      <c r="I46" s="62"/>
    </row>
    <row r="47" spans="8:15" s="2" customFormat="1" x14ac:dyDescent="0.3">
      <c r="H47" s="62"/>
      <c r="I47" s="62"/>
    </row>
  </sheetData>
  <sortState xmlns:xlrd2="http://schemas.microsoft.com/office/spreadsheetml/2017/richdata2" ref="A4:O11">
    <sortCondition ref="I4"/>
  </sortState>
  <mergeCells count="1">
    <mergeCell ref="A1:H1"/>
  </mergeCells>
  <printOptions horizontalCentered="1"/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47"/>
  <sheetViews>
    <sheetView topLeftCell="D1" zoomScaleNormal="100" zoomScalePageLayoutView="70" workbookViewId="0">
      <selection activeCell="D3" sqref="D3"/>
    </sheetView>
  </sheetViews>
  <sheetFormatPr defaultRowHeight="20.25" x14ac:dyDescent="0.3"/>
  <cols>
    <col min="1" max="1" width="3.875" customWidth="1"/>
    <col min="2" max="2" width="17.125" customWidth="1"/>
    <col min="3" max="3" width="21.875" bestFit="1" customWidth="1"/>
    <col min="4" max="4" width="5.875" customWidth="1"/>
    <col min="5" max="5" width="4.25" customWidth="1"/>
    <col min="6" max="6" width="7.75" bestFit="1" customWidth="1"/>
    <col min="7" max="7" width="11.875" bestFit="1" customWidth="1"/>
    <col min="8" max="8" width="14.25" bestFit="1" customWidth="1"/>
    <col min="9" max="9" width="9.75" style="62" customWidth="1"/>
    <col min="10" max="10" width="16.75" style="2" customWidth="1"/>
    <col min="11" max="12" width="12.125" style="2" customWidth="1"/>
    <col min="13" max="14" width="8.75" style="2"/>
  </cols>
  <sheetData>
    <row r="1" spans="1:14" x14ac:dyDescent="0.3">
      <c r="A1" s="69" t="s">
        <v>135</v>
      </c>
      <c r="B1" s="69"/>
      <c r="C1" s="69"/>
      <c r="D1" s="69"/>
      <c r="E1" s="69"/>
      <c r="F1" s="69"/>
      <c r="G1" s="69"/>
      <c r="H1" s="69"/>
    </row>
    <row r="3" spans="1:14" ht="40.5" x14ac:dyDescent="0.3">
      <c r="A3" s="9" t="s">
        <v>2</v>
      </c>
      <c r="B3" s="9" t="s">
        <v>0</v>
      </c>
      <c r="C3" s="9" t="s">
        <v>1</v>
      </c>
      <c r="D3" s="16" t="s">
        <v>85</v>
      </c>
      <c r="E3" s="16" t="s">
        <v>86</v>
      </c>
      <c r="F3" s="16" t="s">
        <v>87</v>
      </c>
      <c r="G3" s="17" t="s">
        <v>93</v>
      </c>
      <c r="H3" s="17" t="s">
        <v>95</v>
      </c>
    </row>
    <row r="4" spans="1:14" x14ac:dyDescent="0.3">
      <c r="A4" s="3">
        <v>1</v>
      </c>
      <c r="B4" s="13">
        <v>3558</v>
      </c>
      <c r="C4" s="14" t="s">
        <v>204</v>
      </c>
      <c r="D4" s="13">
        <v>63</v>
      </c>
      <c r="E4" s="13">
        <v>2</v>
      </c>
      <c r="F4" s="13" t="s">
        <v>89</v>
      </c>
      <c r="G4" s="15">
        <v>241390</v>
      </c>
      <c r="H4" s="38" t="s">
        <v>205</v>
      </c>
      <c r="I4" s="62" t="s">
        <v>130</v>
      </c>
      <c r="J4" s="2" t="str">
        <f>E4&amp;F4</f>
        <v>2แม่ใจ</v>
      </c>
    </row>
    <row r="5" spans="1:14" s="23" customFormat="1" x14ac:dyDescent="0.3">
      <c r="A5" s="20">
        <v>2</v>
      </c>
      <c r="B5" s="18">
        <v>3559</v>
      </c>
      <c r="C5" s="19" t="s">
        <v>207</v>
      </c>
      <c r="D5" s="18">
        <v>66</v>
      </c>
      <c r="E5" s="18">
        <v>12</v>
      </c>
      <c r="F5" s="18" t="s">
        <v>88</v>
      </c>
      <c r="G5" s="33">
        <v>241236</v>
      </c>
      <c r="H5" s="52" t="s">
        <v>206</v>
      </c>
      <c r="I5" s="62" t="s">
        <v>130</v>
      </c>
      <c r="J5" s="2" t="str">
        <f t="shared" ref="J5:J24" si="0">E5&amp;F5</f>
        <v>12บ้านเหล่า</v>
      </c>
      <c r="K5" s="63"/>
      <c r="L5" s="63"/>
      <c r="M5" s="63"/>
      <c r="N5" s="63"/>
    </row>
    <row r="6" spans="1:14" x14ac:dyDescent="0.3">
      <c r="A6" s="3">
        <v>3</v>
      </c>
      <c r="B6" s="13">
        <v>3544</v>
      </c>
      <c r="C6" s="4" t="s">
        <v>137</v>
      </c>
      <c r="D6" s="13">
        <v>23</v>
      </c>
      <c r="E6" s="13">
        <v>3</v>
      </c>
      <c r="F6" s="13" t="s">
        <v>88</v>
      </c>
      <c r="G6" s="15">
        <v>241242</v>
      </c>
      <c r="H6" s="54" t="s">
        <v>208</v>
      </c>
      <c r="I6" s="62" t="s">
        <v>130</v>
      </c>
      <c r="J6" s="2" t="str">
        <f t="shared" si="0"/>
        <v>3บ้านเหล่า</v>
      </c>
    </row>
    <row r="7" spans="1:14" s="23" customFormat="1" x14ac:dyDescent="0.3">
      <c r="A7" s="3">
        <v>4</v>
      </c>
      <c r="B7" s="18">
        <v>3545</v>
      </c>
      <c r="C7" s="19" t="s">
        <v>153</v>
      </c>
      <c r="D7" s="18">
        <v>167</v>
      </c>
      <c r="E7" s="18">
        <v>4</v>
      </c>
      <c r="F7" s="18" t="s">
        <v>88</v>
      </c>
      <c r="G7" s="33">
        <v>241202</v>
      </c>
      <c r="H7" s="55" t="s">
        <v>209</v>
      </c>
      <c r="I7" s="37" t="s">
        <v>131</v>
      </c>
      <c r="J7" s="2" t="str">
        <f t="shared" si="0"/>
        <v>4บ้านเหล่า</v>
      </c>
      <c r="K7" s="63"/>
      <c r="L7" s="63"/>
      <c r="M7" s="63"/>
      <c r="N7" s="63"/>
    </row>
    <row r="8" spans="1:14" s="23" customFormat="1" x14ac:dyDescent="0.3">
      <c r="A8" s="20">
        <v>5</v>
      </c>
      <c r="B8" s="18">
        <v>3546</v>
      </c>
      <c r="C8" s="19" t="s">
        <v>138</v>
      </c>
      <c r="D8" s="18">
        <v>141</v>
      </c>
      <c r="E8" s="18">
        <v>14</v>
      </c>
      <c r="F8" s="18" t="s">
        <v>88</v>
      </c>
      <c r="G8" s="33">
        <v>241507</v>
      </c>
      <c r="H8" s="55" t="s">
        <v>210</v>
      </c>
      <c r="I8" s="37" t="s">
        <v>131</v>
      </c>
      <c r="J8" s="2" t="str">
        <f t="shared" si="0"/>
        <v>14บ้านเหล่า</v>
      </c>
      <c r="K8" s="63"/>
      <c r="L8" s="63"/>
      <c r="M8" s="63"/>
      <c r="N8" s="63"/>
    </row>
    <row r="9" spans="1:14" s="23" customFormat="1" x14ac:dyDescent="0.3">
      <c r="A9" s="3">
        <v>6</v>
      </c>
      <c r="B9" s="18">
        <v>3547</v>
      </c>
      <c r="C9" s="19" t="s">
        <v>140</v>
      </c>
      <c r="D9" s="18">
        <v>63</v>
      </c>
      <c r="E9" s="18">
        <v>3</v>
      </c>
      <c r="F9" s="18" t="s">
        <v>88</v>
      </c>
      <c r="G9" s="33">
        <v>241200</v>
      </c>
      <c r="H9" s="55" t="s">
        <v>214</v>
      </c>
      <c r="I9" s="37" t="s">
        <v>131</v>
      </c>
      <c r="J9" s="2" t="str">
        <f t="shared" si="0"/>
        <v>3บ้านเหล่า</v>
      </c>
      <c r="K9" s="63"/>
      <c r="L9" s="63"/>
      <c r="M9" s="63"/>
      <c r="N9" s="63"/>
    </row>
    <row r="10" spans="1:14" s="23" customFormat="1" x14ac:dyDescent="0.3">
      <c r="A10" s="3">
        <v>7</v>
      </c>
      <c r="B10" s="53">
        <v>3548</v>
      </c>
      <c r="C10" s="30" t="s">
        <v>139</v>
      </c>
      <c r="D10" s="18">
        <v>133</v>
      </c>
      <c r="E10" s="18">
        <v>4</v>
      </c>
      <c r="F10" s="18" t="s">
        <v>88</v>
      </c>
      <c r="G10" s="33">
        <v>241208</v>
      </c>
      <c r="H10" s="52" t="s">
        <v>213</v>
      </c>
      <c r="I10" s="37" t="s">
        <v>131</v>
      </c>
      <c r="J10" s="2" t="str">
        <f t="shared" si="0"/>
        <v>4บ้านเหล่า</v>
      </c>
      <c r="K10" s="63"/>
      <c r="L10" s="63"/>
      <c r="M10" s="63"/>
      <c r="N10" s="63"/>
    </row>
    <row r="11" spans="1:14" x14ac:dyDescent="0.3">
      <c r="A11" s="20">
        <v>8</v>
      </c>
      <c r="B11" s="42">
        <v>3549</v>
      </c>
      <c r="C11" s="4" t="s">
        <v>141</v>
      </c>
      <c r="D11" s="13">
        <v>29</v>
      </c>
      <c r="E11" s="13">
        <v>12</v>
      </c>
      <c r="F11" s="13" t="s">
        <v>88</v>
      </c>
      <c r="G11" s="15">
        <v>241526</v>
      </c>
      <c r="H11" s="54" t="s">
        <v>212</v>
      </c>
      <c r="I11" s="37" t="s">
        <v>131</v>
      </c>
      <c r="J11" s="2" t="str">
        <f t="shared" si="0"/>
        <v>12บ้านเหล่า</v>
      </c>
    </row>
    <row r="12" spans="1:14" x14ac:dyDescent="0.3">
      <c r="H12" s="11"/>
      <c r="J12" s="2" t="str">
        <f t="shared" si="0"/>
        <v/>
      </c>
    </row>
    <row r="13" spans="1:14" x14ac:dyDescent="0.3">
      <c r="J13" s="2" t="str">
        <f t="shared" si="0"/>
        <v/>
      </c>
    </row>
    <row r="14" spans="1:14" ht="21" customHeight="1" x14ac:dyDescent="0.3">
      <c r="J14" s="2" t="str">
        <f t="shared" si="0"/>
        <v/>
      </c>
    </row>
    <row r="15" spans="1:14" ht="21" customHeight="1" x14ac:dyDescent="0.3">
      <c r="J15" s="2" t="str">
        <f t="shared" si="0"/>
        <v/>
      </c>
    </row>
    <row r="16" spans="1:14" ht="21" customHeight="1" x14ac:dyDescent="0.3">
      <c r="J16" s="2" t="str">
        <f t="shared" si="0"/>
        <v/>
      </c>
    </row>
    <row r="17" spans="9:12" s="2" customFormat="1" ht="21" customHeight="1" x14ac:dyDescent="0.3">
      <c r="I17" s="62"/>
      <c r="J17" s="2" t="str">
        <f t="shared" si="0"/>
        <v/>
      </c>
    </row>
    <row r="18" spans="9:12" s="2" customFormat="1" ht="21" customHeight="1" x14ac:dyDescent="0.3">
      <c r="I18" s="62"/>
      <c r="J18" s="2" t="str">
        <f>E18&amp;F18</f>
        <v/>
      </c>
    </row>
    <row r="19" spans="9:12" s="2" customFormat="1" ht="21" customHeight="1" x14ac:dyDescent="0.3">
      <c r="I19" s="62"/>
      <c r="J19" s="2" t="str">
        <f t="shared" si="0"/>
        <v/>
      </c>
    </row>
    <row r="20" spans="9:12" s="2" customFormat="1" ht="21" customHeight="1" x14ac:dyDescent="0.3">
      <c r="I20" s="62"/>
      <c r="J20" s="2" t="str">
        <f t="shared" si="0"/>
        <v/>
      </c>
    </row>
    <row r="21" spans="9:12" s="2" customFormat="1" ht="21" customHeight="1" x14ac:dyDescent="0.3">
      <c r="I21" s="62"/>
      <c r="J21" s="2" t="str">
        <f t="shared" si="0"/>
        <v/>
      </c>
    </row>
    <row r="22" spans="9:12" s="2" customFormat="1" ht="21" customHeight="1" x14ac:dyDescent="0.3">
      <c r="I22" s="62"/>
      <c r="J22" s="2" t="str">
        <f t="shared" si="0"/>
        <v/>
      </c>
    </row>
    <row r="23" spans="9:12" s="2" customFormat="1" ht="21" customHeight="1" x14ac:dyDescent="0.3">
      <c r="I23" s="62"/>
      <c r="J23" s="2" t="str">
        <f t="shared" si="0"/>
        <v/>
      </c>
    </row>
    <row r="24" spans="9:12" s="2" customFormat="1" ht="21" customHeight="1" x14ac:dyDescent="0.3">
      <c r="I24" s="62"/>
      <c r="J24" s="2" t="str">
        <f t="shared" si="0"/>
        <v/>
      </c>
    </row>
    <row r="25" spans="9:12" s="2" customFormat="1" ht="21" customHeight="1" x14ac:dyDescent="0.3">
      <c r="I25" s="62"/>
    </row>
    <row r="26" spans="9:12" s="2" customFormat="1" ht="21" customHeight="1" x14ac:dyDescent="0.3">
      <c r="I26" s="62"/>
      <c r="J26" s="2" t="s">
        <v>237</v>
      </c>
      <c r="K26" s="2" t="s">
        <v>238</v>
      </c>
    </row>
    <row r="27" spans="9:12" s="2" customFormat="1" ht="21" customHeight="1" x14ac:dyDescent="0.3">
      <c r="I27" s="62"/>
      <c r="K27" s="2" t="s">
        <v>241</v>
      </c>
      <c r="L27" s="2">
        <f>COUNTIF(J$4:J$24,K27)</f>
        <v>0</v>
      </c>
    </row>
    <row r="28" spans="9:12" s="2" customFormat="1" ht="21" customHeight="1" x14ac:dyDescent="0.3">
      <c r="I28" s="62"/>
      <c r="K28" s="2" t="s">
        <v>242</v>
      </c>
      <c r="L28" s="2">
        <f t="shared" ref="L28:L32" si="1">COUNTIF(J$4:J$24,K28)</f>
        <v>0</v>
      </c>
    </row>
    <row r="29" spans="9:12" s="2" customFormat="1" ht="21" customHeight="1" x14ac:dyDescent="0.3">
      <c r="I29" s="62"/>
      <c r="K29" s="2" t="s">
        <v>243</v>
      </c>
      <c r="L29" s="2">
        <f t="shared" si="1"/>
        <v>2</v>
      </c>
    </row>
    <row r="30" spans="9:12" s="2" customFormat="1" ht="21" customHeight="1" x14ac:dyDescent="0.3">
      <c r="I30" s="62"/>
      <c r="K30" s="2" t="s">
        <v>244</v>
      </c>
      <c r="L30" s="2">
        <f t="shared" si="1"/>
        <v>2</v>
      </c>
    </row>
    <row r="31" spans="9:12" s="2" customFormat="1" ht="21" customHeight="1" x14ac:dyDescent="0.3">
      <c r="I31" s="62"/>
      <c r="K31" s="2" t="s">
        <v>245</v>
      </c>
      <c r="L31" s="2">
        <f t="shared" si="1"/>
        <v>2</v>
      </c>
    </row>
    <row r="32" spans="9:12" s="2" customFormat="1" ht="21" customHeight="1" x14ac:dyDescent="0.3">
      <c r="I32" s="62"/>
      <c r="K32" s="2" t="s">
        <v>246</v>
      </c>
      <c r="L32" s="2">
        <f t="shared" si="1"/>
        <v>1</v>
      </c>
    </row>
    <row r="33" spans="9:12" s="2" customFormat="1" ht="21" customHeight="1" x14ac:dyDescent="0.3">
      <c r="I33" s="62"/>
      <c r="K33" s="2" t="s">
        <v>239</v>
      </c>
      <c r="L33" s="2">
        <f>COUNTA(A4:A24)-SUM(L27:L32)</f>
        <v>1</v>
      </c>
    </row>
    <row r="34" spans="9:12" s="2" customFormat="1" ht="21" customHeight="1" x14ac:dyDescent="0.3">
      <c r="I34" s="62"/>
      <c r="K34" s="2" t="s">
        <v>240</v>
      </c>
      <c r="L34" s="2">
        <f>SUM(L27:L33)</f>
        <v>8</v>
      </c>
    </row>
    <row r="35" spans="9:12" s="2" customFormat="1" ht="21" customHeight="1" x14ac:dyDescent="0.3">
      <c r="I35" s="62"/>
    </row>
    <row r="36" spans="9:12" s="2" customFormat="1" ht="21" customHeight="1" x14ac:dyDescent="0.3">
      <c r="I36" s="62"/>
      <c r="J36" s="2" t="s">
        <v>237</v>
      </c>
      <c r="K36" s="2" t="s">
        <v>162</v>
      </c>
    </row>
    <row r="37" spans="9:12" s="2" customFormat="1" ht="21" customHeight="1" x14ac:dyDescent="0.3">
      <c r="I37" s="62"/>
      <c r="K37" s="2" t="s">
        <v>130</v>
      </c>
      <c r="L37" s="2">
        <f>COUNTIF(I$4:I$25,K37)</f>
        <v>3</v>
      </c>
    </row>
    <row r="38" spans="9:12" s="2" customFormat="1" ht="21" customHeight="1" x14ac:dyDescent="0.3">
      <c r="I38" s="62"/>
      <c r="K38" s="2" t="s">
        <v>131</v>
      </c>
      <c r="L38" s="2">
        <f>COUNTIF(I$4:I$25,K38)</f>
        <v>5</v>
      </c>
    </row>
    <row r="39" spans="9:12" s="2" customFormat="1" ht="21" customHeight="1" x14ac:dyDescent="0.3">
      <c r="I39" s="62"/>
      <c r="K39" s="2" t="s">
        <v>262</v>
      </c>
      <c r="L39" s="2">
        <f>L37+L38</f>
        <v>8</v>
      </c>
    </row>
    <row r="40" spans="9:12" s="2" customFormat="1" ht="21" customHeight="1" x14ac:dyDescent="0.3">
      <c r="I40" s="62"/>
    </row>
    <row r="41" spans="9:12" s="2" customFormat="1" ht="21" customHeight="1" x14ac:dyDescent="0.3">
      <c r="I41" s="62"/>
    </row>
    <row r="42" spans="9:12" s="2" customFormat="1" ht="21" customHeight="1" x14ac:dyDescent="0.3">
      <c r="I42" s="62"/>
    </row>
    <row r="43" spans="9:12" s="2" customFormat="1" ht="21" customHeight="1" x14ac:dyDescent="0.3">
      <c r="I43" s="62"/>
    </row>
    <row r="44" spans="9:12" s="2" customFormat="1" ht="21" customHeight="1" x14ac:dyDescent="0.3">
      <c r="I44" s="62"/>
    </row>
    <row r="45" spans="9:12" s="2" customFormat="1" ht="21" customHeight="1" x14ac:dyDescent="0.3">
      <c r="I45" s="62"/>
    </row>
    <row r="46" spans="9:12" s="2" customFormat="1" ht="21" customHeight="1" x14ac:dyDescent="0.3">
      <c r="I46" s="62"/>
    </row>
    <row r="47" spans="9:12" s="2" customFormat="1" x14ac:dyDescent="0.3">
      <c r="I47" s="62"/>
    </row>
  </sheetData>
  <sortState xmlns:xlrd2="http://schemas.microsoft.com/office/spreadsheetml/2017/richdata2" ref="A4:O11">
    <sortCondition ref="I4"/>
  </sortState>
  <mergeCells count="1">
    <mergeCell ref="A1:H1"/>
  </mergeCells>
  <printOptions horizontalCentered="1"/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47"/>
  <sheetViews>
    <sheetView zoomScale="90" zoomScaleNormal="90" workbookViewId="0">
      <selection activeCell="D3" sqref="D3"/>
    </sheetView>
  </sheetViews>
  <sheetFormatPr defaultColWidth="8.75" defaultRowHeight="20.25" x14ac:dyDescent="0.3"/>
  <cols>
    <col min="1" max="1" width="3.875" style="23" customWidth="1"/>
    <col min="2" max="2" width="17.125" style="23" customWidth="1"/>
    <col min="3" max="3" width="21.875" style="23" bestFit="1" customWidth="1"/>
    <col min="4" max="4" width="5.875" style="23" customWidth="1"/>
    <col min="5" max="5" width="4.25" style="23" customWidth="1"/>
    <col min="6" max="6" width="7.75" style="23" bestFit="1" customWidth="1"/>
    <col min="7" max="7" width="13" style="23" bestFit="1" customWidth="1"/>
    <col min="8" max="8" width="14.25" style="23" bestFit="1" customWidth="1"/>
    <col min="9" max="9" width="9.75" style="37" customWidth="1"/>
    <col min="10" max="10" width="16.75" style="63" customWidth="1"/>
    <col min="11" max="12" width="12.125" style="63" customWidth="1"/>
    <col min="13" max="13" width="19.25" style="63" bestFit="1" customWidth="1"/>
    <col min="14" max="14" width="8.75" style="63"/>
    <col min="15" max="16384" width="8.75" style="23"/>
  </cols>
  <sheetData>
    <row r="1" spans="1:10" x14ac:dyDescent="0.3">
      <c r="A1" s="70" t="s">
        <v>193</v>
      </c>
      <c r="B1" s="70"/>
      <c r="C1" s="70"/>
      <c r="D1" s="70"/>
      <c r="E1" s="70"/>
      <c r="F1" s="70"/>
      <c r="G1" s="70"/>
      <c r="H1" s="70"/>
    </row>
    <row r="3" spans="1:10" ht="40.5" x14ac:dyDescent="0.3">
      <c r="A3" s="26" t="s">
        <v>2</v>
      </c>
      <c r="B3" s="26" t="s">
        <v>0</v>
      </c>
      <c r="C3" s="26" t="s">
        <v>1</v>
      </c>
      <c r="D3" s="16" t="s">
        <v>85</v>
      </c>
      <c r="E3" s="16" t="s">
        <v>86</v>
      </c>
      <c r="F3" s="16" t="s">
        <v>87</v>
      </c>
      <c r="G3" s="17" t="s">
        <v>93</v>
      </c>
      <c r="H3" s="17" t="s">
        <v>95</v>
      </c>
      <c r="I3" s="37" t="s">
        <v>162</v>
      </c>
    </row>
    <row r="4" spans="1:10" x14ac:dyDescent="0.3">
      <c r="A4" s="20">
        <v>1</v>
      </c>
      <c r="B4" s="18">
        <v>3526</v>
      </c>
      <c r="C4" s="19" t="s">
        <v>3</v>
      </c>
      <c r="D4" s="18">
        <v>125</v>
      </c>
      <c r="E4" s="18">
        <v>14</v>
      </c>
      <c r="F4" s="18" t="s">
        <v>88</v>
      </c>
      <c r="G4" s="33">
        <v>240921</v>
      </c>
      <c r="H4" s="56" t="s">
        <v>168</v>
      </c>
      <c r="I4" s="37" t="s">
        <v>130</v>
      </c>
      <c r="J4" s="63" t="str">
        <f>E4&amp;F4</f>
        <v>14บ้านเหล่า</v>
      </c>
    </row>
    <row r="5" spans="1:10" x14ac:dyDescent="0.3">
      <c r="A5" s="20">
        <v>2</v>
      </c>
      <c r="B5" s="18">
        <v>3527</v>
      </c>
      <c r="C5" s="19" t="s">
        <v>5</v>
      </c>
      <c r="D5" s="18">
        <v>22</v>
      </c>
      <c r="E5" s="18">
        <v>2</v>
      </c>
      <c r="F5" s="18" t="s">
        <v>88</v>
      </c>
      <c r="G5" s="33">
        <v>240980</v>
      </c>
      <c r="H5" s="56" t="s">
        <v>164</v>
      </c>
      <c r="I5" s="37" t="s">
        <v>130</v>
      </c>
      <c r="J5" s="63" t="str">
        <f t="shared" ref="J5:J24" si="0">E5&amp;F5</f>
        <v>2บ้านเหล่า</v>
      </c>
    </row>
    <row r="6" spans="1:10" x14ac:dyDescent="0.3">
      <c r="A6" s="18">
        <v>3</v>
      </c>
      <c r="B6" s="18">
        <v>3528</v>
      </c>
      <c r="C6" s="30" t="s">
        <v>127</v>
      </c>
      <c r="D6" s="18">
        <v>8</v>
      </c>
      <c r="E6" s="18">
        <v>3</v>
      </c>
      <c r="F6" s="18" t="s">
        <v>88</v>
      </c>
      <c r="G6" s="33">
        <v>241194</v>
      </c>
      <c r="H6" s="52" t="s">
        <v>215</v>
      </c>
      <c r="I6" s="37" t="s">
        <v>130</v>
      </c>
      <c r="J6" s="63" t="str">
        <f t="shared" si="0"/>
        <v>3บ้านเหล่า</v>
      </c>
    </row>
    <row r="7" spans="1:10" x14ac:dyDescent="0.3">
      <c r="A7" s="20">
        <v>4</v>
      </c>
      <c r="B7" s="18">
        <v>3529</v>
      </c>
      <c r="C7" s="19" t="s">
        <v>122</v>
      </c>
      <c r="D7" s="18">
        <v>82</v>
      </c>
      <c r="E7" s="18">
        <v>14</v>
      </c>
      <c r="F7" s="18" t="s">
        <v>88</v>
      </c>
      <c r="G7" s="33">
        <v>241045</v>
      </c>
      <c r="H7" s="56" t="s">
        <v>165</v>
      </c>
      <c r="I7" s="37" t="s">
        <v>130</v>
      </c>
      <c r="J7" s="63" t="str">
        <f t="shared" si="0"/>
        <v>14บ้านเหล่า</v>
      </c>
    </row>
    <row r="8" spans="1:10" x14ac:dyDescent="0.3">
      <c r="A8" s="20">
        <v>5</v>
      </c>
      <c r="B8" s="18">
        <v>3542</v>
      </c>
      <c r="C8" s="19" t="s">
        <v>142</v>
      </c>
      <c r="D8" s="18">
        <v>78</v>
      </c>
      <c r="E8" s="18">
        <v>12</v>
      </c>
      <c r="F8" s="18" t="s">
        <v>88</v>
      </c>
      <c r="G8" s="33">
        <v>240834</v>
      </c>
      <c r="H8" s="56" t="s">
        <v>216</v>
      </c>
      <c r="I8" s="37" t="s">
        <v>130</v>
      </c>
      <c r="J8" s="63" t="str">
        <f t="shared" si="0"/>
        <v>12บ้านเหล่า</v>
      </c>
    </row>
    <row r="9" spans="1:10" x14ac:dyDescent="0.3">
      <c r="A9" s="18">
        <v>6</v>
      </c>
      <c r="B9" s="18">
        <v>3530</v>
      </c>
      <c r="C9" s="19" t="s">
        <v>4</v>
      </c>
      <c r="D9" s="18">
        <v>33</v>
      </c>
      <c r="E9" s="18">
        <v>4</v>
      </c>
      <c r="F9" s="18" t="s">
        <v>88</v>
      </c>
      <c r="G9" s="33">
        <v>241170</v>
      </c>
      <c r="H9" s="56" t="s">
        <v>166</v>
      </c>
      <c r="I9" s="37" t="s">
        <v>130</v>
      </c>
      <c r="J9" s="63" t="str">
        <f t="shared" si="0"/>
        <v>4บ้านเหล่า</v>
      </c>
    </row>
    <row r="10" spans="1:10" x14ac:dyDescent="0.3">
      <c r="A10" s="20">
        <v>7</v>
      </c>
      <c r="B10" s="18">
        <v>3531</v>
      </c>
      <c r="C10" s="19" t="s">
        <v>6</v>
      </c>
      <c r="D10" s="18">
        <v>33</v>
      </c>
      <c r="E10" s="18">
        <v>4</v>
      </c>
      <c r="F10" s="18" t="s">
        <v>88</v>
      </c>
      <c r="G10" s="33">
        <v>240891</v>
      </c>
      <c r="H10" s="56" t="s">
        <v>166</v>
      </c>
      <c r="I10" s="37" t="s">
        <v>131</v>
      </c>
      <c r="J10" s="63" t="str">
        <f t="shared" si="0"/>
        <v>4บ้านเหล่า</v>
      </c>
    </row>
    <row r="11" spans="1:10" x14ac:dyDescent="0.3">
      <c r="A11" s="20">
        <v>8</v>
      </c>
      <c r="B11" s="18">
        <v>3532</v>
      </c>
      <c r="C11" s="19" t="s">
        <v>8</v>
      </c>
      <c r="D11" s="18">
        <v>113</v>
      </c>
      <c r="E11" s="18">
        <v>3</v>
      </c>
      <c r="F11" s="18" t="s">
        <v>88</v>
      </c>
      <c r="G11" s="33">
        <v>240907</v>
      </c>
      <c r="H11" s="56" t="s">
        <v>217</v>
      </c>
      <c r="I11" s="37" t="s">
        <v>131</v>
      </c>
      <c r="J11" s="63" t="str">
        <f t="shared" si="0"/>
        <v>3บ้านเหล่า</v>
      </c>
    </row>
    <row r="12" spans="1:10" x14ac:dyDescent="0.3">
      <c r="A12" s="18">
        <v>9</v>
      </c>
      <c r="B12" s="18">
        <v>3533</v>
      </c>
      <c r="C12" s="30" t="s">
        <v>121</v>
      </c>
      <c r="D12" s="18">
        <v>7</v>
      </c>
      <c r="E12" s="18">
        <v>12</v>
      </c>
      <c r="F12" s="18" t="s">
        <v>88</v>
      </c>
      <c r="G12" s="33">
        <v>241166</v>
      </c>
      <c r="H12" s="52" t="s">
        <v>218</v>
      </c>
      <c r="I12" s="37" t="s">
        <v>131</v>
      </c>
      <c r="J12" s="63" t="str">
        <f t="shared" si="0"/>
        <v>12บ้านเหล่า</v>
      </c>
    </row>
    <row r="13" spans="1:10" x14ac:dyDescent="0.3">
      <c r="A13" s="20">
        <v>10</v>
      </c>
      <c r="B13" s="18">
        <v>3543</v>
      </c>
      <c r="C13" s="19" t="s">
        <v>143</v>
      </c>
      <c r="D13" s="18">
        <v>10</v>
      </c>
      <c r="E13" s="18">
        <v>12</v>
      </c>
      <c r="F13" s="18" t="s">
        <v>88</v>
      </c>
      <c r="G13" s="33">
        <v>240870</v>
      </c>
      <c r="H13" s="52" t="s">
        <v>144</v>
      </c>
      <c r="I13" s="37" t="s">
        <v>131</v>
      </c>
      <c r="J13" s="63" t="str">
        <f t="shared" si="0"/>
        <v>12บ้านเหล่า</v>
      </c>
    </row>
    <row r="14" spans="1:10" ht="21" customHeight="1" x14ac:dyDescent="0.3">
      <c r="A14" s="20">
        <v>11</v>
      </c>
      <c r="B14" s="18">
        <v>3534</v>
      </c>
      <c r="C14" s="19" t="s">
        <v>7</v>
      </c>
      <c r="D14" s="18">
        <v>55</v>
      </c>
      <c r="E14" s="18">
        <v>2</v>
      </c>
      <c r="F14" s="18" t="s">
        <v>88</v>
      </c>
      <c r="G14" s="33">
        <v>240931</v>
      </c>
      <c r="H14" s="56" t="s">
        <v>167</v>
      </c>
      <c r="I14" s="37" t="s">
        <v>131</v>
      </c>
      <c r="J14" s="63" t="str">
        <f t="shared" si="0"/>
        <v>2บ้านเหล่า</v>
      </c>
    </row>
    <row r="15" spans="1:10" ht="21" customHeight="1" x14ac:dyDescent="0.3">
      <c r="J15" s="63" t="str">
        <f t="shared" si="0"/>
        <v/>
      </c>
    </row>
    <row r="16" spans="1:10" ht="21" customHeight="1" x14ac:dyDescent="0.3">
      <c r="J16" s="63" t="str">
        <f t="shared" si="0"/>
        <v/>
      </c>
    </row>
    <row r="17" spans="9:12" s="63" customFormat="1" ht="21" customHeight="1" x14ac:dyDescent="0.3">
      <c r="I17" s="37"/>
      <c r="J17" s="63" t="str">
        <f t="shared" si="0"/>
        <v/>
      </c>
    </row>
    <row r="18" spans="9:12" s="63" customFormat="1" ht="21" customHeight="1" x14ac:dyDescent="0.3">
      <c r="I18" s="37"/>
      <c r="J18" s="63" t="str">
        <f>E18&amp;F18</f>
        <v/>
      </c>
    </row>
    <row r="19" spans="9:12" s="63" customFormat="1" ht="21" customHeight="1" x14ac:dyDescent="0.3">
      <c r="I19" s="37"/>
      <c r="J19" s="63" t="str">
        <f t="shared" si="0"/>
        <v/>
      </c>
    </row>
    <row r="20" spans="9:12" s="63" customFormat="1" ht="21" customHeight="1" x14ac:dyDescent="0.3">
      <c r="I20" s="37"/>
      <c r="J20" s="63" t="str">
        <f t="shared" si="0"/>
        <v/>
      </c>
    </row>
    <row r="21" spans="9:12" s="63" customFormat="1" ht="21" customHeight="1" x14ac:dyDescent="0.3">
      <c r="I21" s="37"/>
      <c r="J21" s="63" t="str">
        <f t="shared" si="0"/>
        <v/>
      </c>
    </row>
    <row r="22" spans="9:12" s="63" customFormat="1" ht="21" customHeight="1" x14ac:dyDescent="0.3">
      <c r="I22" s="37"/>
      <c r="J22" s="63" t="str">
        <f t="shared" si="0"/>
        <v/>
      </c>
    </row>
    <row r="23" spans="9:12" s="63" customFormat="1" ht="21" customHeight="1" x14ac:dyDescent="0.3">
      <c r="I23" s="37"/>
      <c r="J23" s="63" t="str">
        <f t="shared" si="0"/>
        <v/>
      </c>
    </row>
    <row r="24" spans="9:12" s="63" customFormat="1" ht="21" customHeight="1" x14ac:dyDescent="0.3">
      <c r="I24" s="37"/>
      <c r="J24" s="63" t="str">
        <f t="shared" si="0"/>
        <v/>
      </c>
    </row>
    <row r="25" spans="9:12" s="63" customFormat="1" ht="21" customHeight="1" x14ac:dyDescent="0.3">
      <c r="I25" s="37"/>
    </row>
    <row r="26" spans="9:12" s="63" customFormat="1" ht="21" customHeight="1" x14ac:dyDescent="0.3">
      <c r="I26" s="37"/>
      <c r="J26" s="63" t="s">
        <v>237</v>
      </c>
      <c r="K26" s="63" t="s">
        <v>238</v>
      </c>
    </row>
    <row r="27" spans="9:12" s="63" customFormat="1" ht="21" customHeight="1" x14ac:dyDescent="0.3">
      <c r="I27" s="37"/>
      <c r="K27" s="63" t="s">
        <v>241</v>
      </c>
      <c r="L27" s="63">
        <f>COUNTIF(J$4:J$24,K27)</f>
        <v>0</v>
      </c>
    </row>
    <row r="28" spans="9:12" s="63" customFormat="1" ht="21" customHeight="1" x14ac:dyDescent="0.3">
      <c r="I28" s="37"/>
      <c r="K28" s="63" t="s">
        <v>242</v>
      </c>
      <c r="L28" s="63">
        <f t="shared" ref="L28:L32" si="1">COUNTIF(J$4:J$24,K28)</f>
        <v>2</v>
      </c>
    </row>
    <row r="29" spans="9:12" s="63" customFormat="1" ht="21" customHeight="1" x14ac:dyDescent="0.3">
      <c r="I29" s="37"/>
      <c r="K29" s="63" t="s">
        <v>243</v>
      </c>
      <c r="L29" s="63">
        <f t="shared" si="1"/>
        <v>2</v>
      </c>
    </row>
    <row r="30" spans="9:12" s="63" customFormat="1" ht="21" customHeight="1" x14ac:dyDescent="0.3">
      <c r="I30" s="37"/>
      <c r="K30" s="63" t="s">
        <v>244</v>
      </c>
      <c r="L30" s="63">
        <f t="shared" si="1"/>
        <v>2</v>
      </c>
    </row>
    <row r="31" spans="9:12" s="63" customFormat="1" ht="21" customHeight="1" x14ac:dyDescent="0.3">
      <c r="I31" s="37"/>
      <c r="K31" s="63" t="s">
        <v>245</v>
      </c>
      <c r="L31" s="63">
        <f t="shared" si="1"/>
        <v>3</v>
      </c>
    </row>
    <row r="32" spans="9:12" s="63" customFormat="1" ht="21" customHeight="1" x14ac:dyDescent="0.3">
      <c r="I32" s="37"/>
      <c r="K32" s="63" t="s">
        <v>246</v>
      </c>
      <c r="L32" s="63">
        <f t="shared" si="1"/>
        <v>2</v>
      </c>
    </row>
    <row r="33" spans="9:12" s="63" customFormat="1" ht="21" customHeight="1" x14ac:dyDescent="0.3">
      <c r="I33" s="37"/>
      <c r="K33" s="63" t="s">
        <v>239</v>
      </c>
      <c r="L33" s="63">
        <f>COUNTA(A4:A24)-SUM(L27:L32)</f>
        <v>0</v>
      </c>
    </row>
    <row r="34" spans="9:12" s="63" customFormat="1" ht="21" customHeight="1" x14ac:dyDescent="0.3">
      <c r="I34" s="37"/>
      <c r="K34" s="63" t="s">
        <v>240</v>
      </c>
      <c r="L34" s="63">
        <f>SUM(L27:L33)</f>
        <v>11</v>
      </c>
    </row>
    <row r="35" spans="9:12" s="63" customFormat="1" ht="21" customHeight="1" x14ac:dyDescent="0.3">
      <c r="I35" s="37"/>
    </row>
    <row r="36" spans="9:12" s="63" customFormat="1" ht="21" customHeight="1" x14ac:dyDescent="0.3">
      <c r="I36" s="37"/>
      <c r="J36" s="63" t="s">
        <v>237</v>
      </c>
      <c r="K36" s="63" t="s">
        <v>162</v>
      </c>
    </row>
    <row r="37" spans="9:12" s="63" customFormat="1" ht="21" customHeight="1" x14ac:dyDescent="0.3">
      <c r="I37" s="37"/>
      <c r="K37" s="63" t="s">
        <v>130</v>
      </c>
      <c r="L37" s="63">
        <f>COUNTIF(I$4:I$25,K37)</f>
        <v>6</v>
      </c>
    </row>
    <row r="38" spans="9:12" s="63" customFormat="1" ht="21" customHeight="1" x14ac:dyDescent="0.3">
      <c r="I38" s="37"/>
      <c r="K38" s="63" t="s">
        <v>131</v>
      </c>
      <c r="L38" s="63">
        <f>COUNTIF(I$4:I$25,K38)</f>
        <v>5</v>
      </c>
    </row>
    <row r="39" spans="9:12" s="63" customFormat="1" ht="21" customHeight="1" x14ac:dyDescent="0.3">
      <c r="I39" s="37"/>
      <c r="K39" s="63" t="s">
        <v>262</v>
      </c>
      <c r="L39" s="63">
        <f>L37+L38</f>
        <v>11</v>
      </c>
    </row>
    <row r="40" spans="9:12" s="63" customFormat="1" ht="21" customHeight="1" x14ac:dyDescent="0.3">
      <c r="I40" s="37"/>
    </row>
    <row r="41" spans="9:12" s="63" customFormat="1" ht="21" customHeight="1" x14ac:dyDescent="0.3">
      <c r="I41" s="37"/>
    </row>
    <row r="42" spans="9:12" s="63" customFormat="1" ht="21" customHeight="1" x14ac:dyDescent="0.3">
      <c r="I42" s="37"/>
    </row>
    <row r="43" spans="9:12" s="63" customFormat="1" ht="21" customHeight="1" x14ac:dyDescent="0.3">
      <c r="I43" s="37"/>
    </row>
    <row r="44" spans="9:12" s="63" customFormat="1" ht="21" customHeight="1" x14ac:dyDescent="0.3">
      <c r="I44" s="37"/>
    </row>
    <row r="45" spans="9:12" s="63" customFormat="1" ht="21" customHeight="1" x14ac:dyDescent="0.3">
      <c r="I45" s="37"/>
    </row>
    <row r="46" spans="9:12" s="63" customFormat="1" ht="21" customHeight="1" x14ac:dyDescent="0.3">
      <c r="I46" s="37"/>
    </row>
    <row r="47" spans="9:12" s="63" customFormat="1" x14ac:dyDescent="0.3">
      <c r="I47" s="37"/>
    </row>
  </sheetData>
  <autoFilter ref="A3:I14" xr:uid="{00000000-0009-0000-0000-000002000000}">
    <sortState xmlns:xlrd2="http://schemas.microsoft.com/office/spreadsheetml/2017/richdata2" ref="A4:P15">
      <sortCondition ref="I3:I16"/>
    </sortState>
  </autoFilter>
  <sortState xmlns:xlrd2="http://schemas.microsoft.com/office/spreadsheetml/2017/richdata2" ref="A4:P15">
    <sortCondition ref="I11"/>
  </sortState>
  <mergeCells count="1">
    <mergeCell ref="A1:H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48"/>
  <sheetViews>
    <sheetView zoomScale="90" zoomScaleNormal="90" zoomScalePageLayoutView="70" workbookViewId="0">
      <selection activeCell="F15" sqref="F15"/>
    </sheetView>
  </sheetViews>
  <sheetFormatPr defaultColWidth="8.75" defaultRowHeight="20.25" x14ac:dyDescent="0.3"/>
  <cols>
    <col min="1" max="1" width="3.625" style="23" customWidth="1"/>
    <col min="2" max="2" width="17.125" style="23" customWidth="1"/>
    <col min="3" max="3" width="22.875" style="23" bestFit="1" customWidth="1"/>
    <col min="4" max="4" width="5.875" style="23" customWidth="1"/>
    <col min="5" max="5" width="4.25" style="23" customWidth="1"/>
    <col min="6" max="6" width="7.75" style="23" bestFit="1" customWidth="1"/>
    <col min="7" max="7" width="13.375" style="23" bestFit="1" customWidth="1"/>
    <col min="8" max="8" width="14.25" style="23" bestFit="1" customWidth="1"/>
    <col min="9" max="9" width="9.75" style="37" customWidth="1"/>
    <col min="10" max="10" width="16.75" style="63" customWidth="1"/>
    <col min="11" max="12" width="12.125" style="63" customWidth="1"/>
    <col min="13" max="13" width="20.75" style="63" bestFit="1" customWidth="1"/>
    <col min="14" max="14" width="19.125" style="63" bestFit="1" customWidth="1"/>
    <col min="15" max="16384" width="8.75" style="23"/>
  </cols>
  <sheetData>
    <row r="1" spans="1:10" x14ac:dyDescent="0.3">
      <c r="A1" s="70" t="s">
        <v>102</v>
      </c>
      <c r="B1" s="70"/>
      <c r="C1" s="70"/>
      <c r="D1" s="70"/>
      <c r="E1" s="70"/>
      <c r="F1" s="70"/>
      <c r="G1" s="70"/>
      <c r="H1" s="70"/>
      <c r="I1" s="70"/>
    </row>
    <row r="3" spans="1:10" ht="37.5" x14ac:dyDescent="0.3">
      <c r="A3" s="26" t="s">
        <v>2</v>
      </c>
      <c r="B3" s="26" t="s">
        <v>0</v>
      </c>
      <c r="C3" s="26" t="s">
        <v>1</v>
      </c>
      <c r="D3" s="8" t="s">
        <v>85</v>
      </c>
      <c r="E3" s="8" t="s">
        <v>86</v>
      </c>
      <c r="F3" s="8" t="s">
        <v>87</v>
      </c>
      <c r="G3" s="8" t="s">
        <v>93</v>
      </c>
      <c r="H3" s="8" t="s">
        <v>95</v>
      </c>
      <c r="I3" s="37" t="s">
        <v>162</v>
      </c>
    </row>
    <row r="4" spans="1:10" x14ac:dyDescent="0.3">
      <c r="A4" s="20">
        <v>1</v>
      </c>
      <c r="B4" s="18">
        <v>3536</v>
      </c>
      <c r="C4" s="19" t="s">
        <v>132</v>
      </c>
      <c r="D4" s="18">
        <v>80</v>
      </c>
      <c r="E4" s="18">
        <v>1</v>
      </c>
      <c r="F4" s="18" t="s">
        <v>88</v>
      </c>
      <c r="G4" s="33">
        <v>240489</v>
      </c>
      <c r="H4" s="18" t="s">
        <v>151</v>
      </c>
      <c r="I4" s="37" t="s">
        <v>130</v>
      </c>
      <c r="J4" s="63" t="str">
        <f>E4&amp;F4</f>
        <v>1บ้านเหล่า</v>
      </c>
    </row>
    <row r="5" spans="1:10" x14ac:dyDescent="0.3">
      <c r="A5" s="20">
        <v>2</v>
      </c>
      <c r="B5" s="18">
        <v>3520</v>
      </c>
      <c r="C5" s="19" t="s">
        <v>11</v>
      </c>
      <c r="D5" s="18">
        <v>79</v>
      </c>
      <c r="E5" s="18">
        <v>12</v>
      </c>
      <c r="F5" s="18" t="s">
        <v>88</v>
      </c>
      <c r="G5" s="33">
        <v>240649</v>
      </c>
      <c r="H5" s="18" t="s">
        <v>219</v>
      </c>
      <c r="I5" s="37" t="s">
        <v>130</v>
      </c>
      <c r="J5" s="63" t="str">
        <f t="shared" ref="J5:J7" si="0">E5&amp;F5</f>
        <v>12บ้านเหล่า</v>
      </c>
    </row>
    <row r="6" spans="1:10" x14ac:dyDescent="0.3">
      <c r="A6" s="20">
        <v>3</v>
      </c>
      <c r="B6" s="18">
        <v>3521</v>
      </c>
      <c r="C6" s="19" t="s">
        <v>9</v>
      </c>
      <c r="D6" s="18">
        <v>110</v>
      </c>
      <c r="E6" s="18">
        <v>4</v>
      </c>
      <c r="F6" s="18" t="s">
        <v>88</v>
      </c>
      <c r="G6" s="33">
        <v>240624</v>
      </c>
      <c r="H6" s="18" t="s">
        <v>150</v>
      </c>
      <c r="I6" s="37" t="s">
        <v>130</v>
      </c>
      <c r="J6" s="63" t="str">
        <f t="shared" si="0"/>
        <v>4บ้านเหล่า</v>
      </c>
    </row>
    <row r="7" spans="1:10" x14ac:dyDescent="0.3">
      <c r="A7" s="20">
        <v>4</v>
      </c>
      <c r="B7" s="18">
        <v>3523</v>
      </c>
      <c r="C7" s="19" t="s">
        <v>12</v>
      </c>
      <c r="D7" s="18">
        <v>31</v>
      </c>
      <c r="E7" s="18">
        <v>2</v>
      </c>
      <c r="F7" s="18" t="s">
        <v>88</v>
      </c>
      <c r="G7" s="33">
        <v>240613</v>
      </c>
      <c r="H7" s="18" t="s">
        <v>169</v>
      </c>
      <c r="I7" s="37" t="s">
        <v>130</v>
      </c>
      <c r="J7" s="63" t="str">
        <f t="shared" si="0"/>
        <v>2บ้านเหล่า</v>
      </c>
    </row>
    <row r="8" spans="1:10" x14ac:dyDescent="0.3">
      <c r="A8" s="20">
        <v>5</v>
      </c>
      <c r="B8" s="18">
        <v>3566</v>
      </c>
      <c r="C8" s="19" t="s">
        <v>277</v>
      </c>
      <c r="D8" s="18">
        <v>2</v>
      </c>
      <c r="E8" s="18">
        <v>3</v>
      </c>
      <c r="F8" s="18" t="s">
        <v>89</v>
      </c>
      <c r="G8" s="33">
        <v>240751</v>
      </c>
      <c r="H8" s="18" t="s">
        <v>278</v>
      </c>
      <c r="I8" s="37" t="s">
        <v>131</v>
      </c>
      <c r="J8" s="63" t="str">
        <f t="shared" ref="J8:J24" si="1">E9&amp;F9</f>
        <v>4บ้านเหล่า</v>
      </c>
    </row>
    <row r="9" spans="1:10" x14ac:dyDescent="0.3">
      <c r="A9" s="20">
        <v>6</v>
      </c>
      <c r="B9" s="18">
        <v>3540</v>
      </c>
      <c r="C9" s="19" t="s">
        <v>145</v>
      </c>
      <c r="D9" s="18">
        <v>146</v>
      </c>
      <c r="E9" s="18">
        <v>4</v>
      </c>
      <c r="F9" s="18" t="s">
        <v>88</v>
      </c>
      <c r="G9" s="33">
        <v>240640</v>
      </c>
      <c r="H9" s="18" t="s">
        <v>146</v>
      </c>
      <c r="I9" s="37" t="s">
        <v>131</v>
      </c>
      <c r="J9" s="63" t="str">
        <f t="shared" si="1"/>
        <v>12บ้านเหล่า</v>
      </c>
    </row>
    <row r="10" spans="1:10" x14ac:dyDescent="0.3">
      <c r="A10" s="20">
        <v>7</v>
      </c>
      <c r="B10" s="18">
        <v>3554</v>
      </c>
      <c r="C10" s="19" t="s">
        <v>160</v>
      </c>
      <c r="D10" s="18">
        <v>114</v>
      </c>
      <c r="E10" s="18">
        <v>12</v>
      </c>
      <c r="F10" s="18" t="s">
        <v>88</v>
      </c>
      <c r="G10" s="33">
        <v>240627</v>
      </c>
      <c r="H10" s="18" t="s">
        <v>161</v>
      </c>
      <c r="I10" s="37" t="s">
        <v>131</v>
      </c>
      <c r="J10" s="63" t="str">
        <f t="shared" si="1"/>
        <v>4บ้านเหล่า</v>
      </c>
    </row>
    <row r="11" spans="1:10" x14ac:dyDescent="0.3">
      <c r="A11" s="20">
        <v>8</v>
      </c>
      <c r="B11" s="18">
        <v>3524</v>
      </c>
      <c r="C11" s="19" t="s">
        <v>10</v>
      </c>
      <c r="D11" s="18">
        <v>48</v>
      </c>
      <c r="E11" s="18">
        <v>4</v>
      </c>
      <c r="F11" s="18" t="s">
        <v>88</v>
      </c>
      <c r="G11" s="33">
        <v>240812</v>
      </c>
      <c r="H11" s="18" t="s">
        <v>152</v>
      </c>
      <c r="I11" s="37" t="s">
        <v>131</v>
      </c>
      <c r="J11" s="63" t="str">
        <f t="shared" si="1"/>
        <v>4บ้านเหล่า</v>
      </c>
    </row>
    <row r="12" spans="1:10" x14ac:dyDescent="0.3">
      <c r="A12" s="20">
        <v>9</v>
      </c>
      <c r="B12" s="18">
        <v>3525</v>
      </c>
      <c r="C12" s="19" t="s">
        <v>13</v>
      </c>
      <c r="D12" s="18">
        <v>117</v>
      </c>
      <c r="E12" s="18">
        <v>4</v>
      </c>
      <c r="F12" s="18" t="s">
        <v>88</v>
      </c>
      <c r="G12" s="33">
        <v>240585</v>
      </c>
      <c r="H12" s="18" t="s">
        <v>149</v>
      </c>
      <c r="J12" s="63" t="str">
        <f t="shared" si="1"/>
        <v/>
      </c>
    </row>
    <row r="13" spans="1:10" x14ac:dyDescent="0.3">
      <c r="J13" s="63" t="str">
        <f t="shared" si="1"/>
        <v/>
      </c>
    </row>
    <row r="14" spans="1:10" ht="21" customHeight="1" x14ac:dyDescent="0.3">
      <c r="J14" s="63" t="str">
        <f t="shared" si="1"/>
        <v/>
      </c>
    </row>
    <row r="15" spans="1:10" ht="21" customHeight="1" x14ac:dyDescent="0.3">
      <c r="J15" s="63" t="str">
        <f t="shared" si="1"/>
        <v/>
      </c>
    </row>
    <row r="16" spans="1:10" ht="21" customHeight="1" x14ac:dyDescent="0.3">
      <c r="J16" s="63" t="str">
        <f t="shared" si="1"/>
        <v/>
      </c>
    </row>
    <row r="17" spans="1:12" s="63" customFormat="1" ht="21" customHeight="1" x14ac:dyDescent="0.3">
      <c r="A17" s="23"/>
      <c r="B17" s="23"/>
      <c r="C17" s="23"/>
      <c r="D17" s="23"/>
      <c r="E17" s="23"/>
      <c r="F17" s="23"/>
      <c r="G17" s="23"/>
      <c r="H17" s="23"/>
      <c r="I17" s="37"/>
      <c r="J17" s="63" t="str">
        <f t="shared" si="1"/>
        <v/>
      </c>
    </row>
    <row r="18" spans="1:12" s="63" customFormat="1" ht="21" customHeight="1" x14ac:dyDescent="0.3">
      <c r="I18" s="37"/>
      <c r="J18" s="63" t="str">
        <f t="shared" si="1"/>
        <v/>
      </c>
    </row>
    <row r="19" spans="1:12" s="63" customFormat="1" ht="21" customHeight="1" x14ac:dyDescent="0.3">
      <c r="I19" s="37"/>
      <c r="J19" s="63" t="str">
        <f t="shared" si="1"/>
        <v/>
      </c>
    </row>
    <row r="20" spans="1:12" s="63" customFormat="1" ht="21" customHeight="1" x14ac:dyDescent="0.3">
      <c r="I20" s="37"/>
      <c r="J20" s="63" t="str">
        <f t="shared" si="1"/>
        <v/>
      </c>
    </row>
    <row r="21" spans="1:12" s="63" customFormat="1" ht="21" customHeight="1" x14ac:dyDescent="0.3">
      <c r="I21" s="37"/>
      <c r="J21" s="63" t="str">
        <f t="shared" si="1"/>
        <v/>
      </c>
    </row>
    <row r="22" spans="1:12" s="63" customFormat="1" ht="21" customHeight="1" x14ac:dyDescent="0.3">
      <c r="I22" s="37"/>
      <c r="J22" s="63" t="str">
        <f t="shared" si="1"/>
        <v/>
      </c>
    </row>
    <row r="23" spans="1:12" s="63" customFormat="1" ht="21" customHeight="1" x14ac:dyDescent="0.3">
      <c r="I23" s="37"/>
      <c r="J23" s="63" t="str">
        <f t="shared" si="1"/>
        <v/>
      </c>
    </row>
    <row r="24" spans="1:12" s="63" customFormat="1" ht="21" customHeight="1" x14ac:dyDescent="0.3">
      <c r="I24" s="37"/>
      <c r="J24" s="63" t="str">
        <f t="shared" si="1"/>
        <v/>
      </c>
    </row>
    <row r="25" spans="1:12" s="63" customFormat="1" ht="21" customHeight="1" x14ac:dyDescent="0.3">
      <c r="I25" s="37"/>
    </row>
    <row r="26" spans="1:12" s="63" customFormat="1" ht="21" customHeight="1" x14ac:dyDescent="0.3">
      <c r="I26" s="37"/>
      <c r="J26" s="63" t="s">
        <v>237</v>
      </c>
      <c r="K26" s="63" t="s">
        <v>238</v>
      </c>
    </row>
    <row r="27" spans="1:12" s="63" customFormat="1" ht="21" customHeight="1" x14ac:dyDescent="0.3">
      <c r="I27" s="37"/>
      <c r="K27" s="63" t="s">
        <v>241</v>
      </c>
      <c r="L27" s="63">
        <f>COUNTIF(J$4:J$24,K27)</f>
        <v>1</v>
      </c>
    </row>
    <row r="28" spans="1:12" s="63" customFormat="1" ht="21" customHeight="1" x14ac:dyDescent="0.3">
      <c r="I28" s="37"/>
      <c r="K28" s="63" t="s">
        <v>242</v>
      </c>
      <c r="L28" s="63">
        <f t="shared" ref="L28:L32" si="2">COUNTIF(J$4:J$24,K28)</f>
        <v>1</v>
      </c>
    </row>
    <row r="29" spans="1:12" s="63" customFormat="1" ht="21" customHeight="1" x14ac:dyDescent="0.3">
      <c r="I29" s="37"/>
      <c r="K29" s="63" t="s">
        <v>243</v>
      </c>
      <c r="L29" s="63">
        <f t="shared" si="2"/>
        <v>0</v>
      </c>
    </row>
    <row r="30" spans="1:12" s="63" customFormat="1" ht="21" customHeight="1" x14ac:dyDescent="0.3">
      <c r="I30" s="37"/>
      <c r="K30" s="63" t="s">
        <v>244</v>
      </c>
      <c r="L30" s="63">
        <f t="shared" si="2"/>
        <v>4</v>
      </c>
    </row>
    <row r="31" spans="1:12" s="63" customFormat="1" ht="21" customHeight="1" x14ac:dyDescent="0.3">
      <c r="I31" s="37"/>
      <c r="K31" s="63" t="s">
        <v>245</v>
      </c>
      <c r="L31" s="63">
        <f t="shared" si="2"/>
        <v>2</v>
      </c>
    </row>
    <row r="32" spans="1:12" s="63" customFormat="1" ht="21" customHeight="1" x14ac:dyDescent="0.3">
      <c r="I32" s="37"/>
      <c r="K32" s="63" t="s">
        <v>246</v>
      </c>
      <c r="L32" s="63">
        <f t="shared" si="2"/>
        <v>0</v>
      </c>
    </row>
    <row r="33" spans="1:12" s="63" customFormat="1" ht="21" customHeight="1" x14ac:dyDescent="0.3">
      <c r="I33" s="37"/>
      <c r="K33" s="63" t="s">
        <v>239</v>
      </c>
      <c r="L33" s="63">
        <f>COUNTA(A4:A25)-SUM(L27:L32)</f>
        <v>1</v>
      </c>
    </row>
    <row r="34" spans="1:12" s="63" customFormat="1" ht="21" customHeight="1" x14ac:dyDescent="0.3">
      <c r="I34" s="37"/>
      <c r="K34" s="63" t="s">
        <v>240</v>
      </c>
      <c r="L34" s="63">
        <f>SUM(L27:L33)</f>
        <v>9</v>
      </c>
    </row>
    <row r="35" spans="1:12" s="63" customFormat="1" ht="21" customHeight="1" x14ac:dyDescent="0.3">
      <c r="I35" s="37"/>
    </row>
    <row r="36" spans="1:12" s="63" customFormat="1" ht="21" customHeight="1" x14ac:dyDescent="0.3">
      <c r="I36" s="37"/>
      <c r="J36" s="63" t="s">
        <v>237</v>
      </c>
      <c r="K36" s="63" t="s">
        <v>162</v>
      </c>
    </row>
    <row r="37" spans="1:12" s="63" customFormat="1" ht="21" customHeight="1" x14ac:dyDescent="0.3">
      <c r="I37" s="37"/>
      <c r="K37" s="63" t="s">
        <v>130</v>
      </c>
      <c r="L37" s="63">
        <f>COUNTIF(I$4:I$25,K37)</f>
        <v>4</v>
      </c>
    </row>
    <row r="38" spans="1:12" s="63" customFormat="1" ht="21" customHeight="1" x14ac:dyDescent="0.3">
      <c r="I38" s="37"/>
      <c r="K38" s="63" t="s">
        <v>131</v>
      </c>
      <c r="L38" s="63">
        <f>COUNTIF(I$4:I$25,K38)</f>
        <v>4</v>
      </c>
    </row>
    <row r="39" spans="1:12" s="63" customFormat="1" ht="21" customHeight="1" x14ac:dyDescent="0.3">
      <c r="I39" s="37"/>
      <c r="K39" s="63" t="s">
        <v>262</v>
      </c>
      <c r="L39" s="63">
        <f>L37+L38</f>
        <v>8</v>
      </c>
    </row>
    <row r="40" spans="1:12" s="63" customFormat="1" ht="21" customHeight="1" x14ac:dyDescent="0.3">
      <c r="I40" s="37"/>
    </row>
    <row r="41" spans="1:12" s="63" customFormat="1" ht="21" customHeight="1" x14ac:dyDescent="0.3">
      <c r="I41" s="37"/>
    </row>
    <row r="42" spans="1:12" s="63" customFormat="1" ht="21" customHeight="1" x14ac:dyDescent="0.3">
      <c r="I42" s="37"/>
    </row>
    <row r="43" spans="1:12" s="63" customFormat="1" ht="21" customHeight="1" x14ac:dyDescent="0.3">
      <c r="I43" s="37"/>
    </row>
    <row r="44" spans="1:12" s="63" customFormat="1" ht="21" customHeight="1" x14ac:dyDescent="0.3">
      <c r="I44" s="37"/>
    </row>
    <row r="45" spans="1:12" s="63" customFormat="1" ht="21" customHeight="1" x14ac:dyDescent="0.3">
      <c r="I45" s="37"/>
    </row>
    <row r="46" spans="1:12" s="63" customFormat="1" ht="21" customHeight="1" x14ac:dyDescent="0.3">
      <c r="I46" s="37"/>
    </row>
    <row r="47" spans="1:12" s="63" customFormat="1" x14ac:dyDescent="0.3">
      <c r="I47" s="37"/>
    </row>
    <row r="48" spans="1:12" x14ac:dyDescent="0.3">
      <c r="A48" s="63"/>
      <c r="B48" s="63"/>
      <c r="C48" s="63"/>
      <c r="D48" s="63"/>
      <c r="E48" s="63"/>
      <c r="F48" s="63"/>
      <c r="G48" s="63"/>
      <c r="H48" s="63"/>
    </row>
  </sheetData>
  <sortState xmlns:xlrd2="http://schemas.microsoft.com/office/spreadsheetml/2017/richdata2" ref="A4:P11">
    <sortCondition ref="I4"/>
  </sortState>
  <mergeCells count="1">
    <mergeCell ref="A1:I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47"/>
  <sheetViews>
    <sheetView zoomScale="80" zoomScaleNormal="80" workbookViewId="0">
      <selection activeCell="D3" sqref="D3"/>
    </sheetView>
  </sheetViews>
  <sheetFormatPr defaultRowHeight="20.25" x14ac:dyDescent="0.3"/>
  <cols>
    <col min="1" max="1" width="3.625" style="1" customWidth="1"/>
    <col min="2" max="2" width="17.125" style="2" customWidth="1"/>
    <col min="3" max="3" width="21.75" bestFit="1" customWidth="1"/>
    <col min="4" max="4" width="5.875" customWidth="1"/>
    <col min="5" max="5" width="4.25" customWidth="1"/>
    <col min="6" max="6" width="7.125" customWidth="1"/>
    <col min="7" max="7" width="12.5" style="1" customWidth="1"/>
    <col min="8" max="8" width="13.75" style="11" customWidth="1"/>
    <col min="9" max="9" width="9.75" style="62" customWidth="1"/>
    <col min="10" max="10" width="16.75" style="2" customWidth="1"/>
    <col min="11" max="12" width="12.125" style="2" customWidth="1"/>
    <col min="13" max="13" width="20.125" style="2" bestFit="1" customWidth="1"/>
    <col min="14" max="14" width="19.125" style="2" bestFit="1" customWidth="1"/>
  </cols>
  <sheetData>
    <row r="1" spans="1:10" ht="21" customHeight="1" x14ac:dyDescent="0.3">
      <c r="A1" s="71" t="s">
        <v>105</v>
      </c>
      <c r="B1" s="71"/>
      <c r="C1" s="71"/>
      <c r="D1" s="71"/>
      <c r="E1" s="71"/>
      <c r="F1" s="71"/>
      <c r="G1" s="71"/>
      <c r="H1" s="71"/>
    </row>
    <row r="2" spans="1:10" ht="6" customHeight="1" x14ac:dyDescent="0.3"/>
    <row r="3" spans="1:10" ht="37.5" x14ac:dyDescent="0.3">
      <c r="A3" s="26" t="s">
        <v>2</v>
      </c>
      <c r="B3" s="26" t="s">
        <v>0</v>
      </c>
      <c r="C3" s="26" t="s">
        <v>1</v>
      </c>
      <c r="D3" s="8" t="s">
        <v>85</v>
      </c>
      <c r="E3" s="8" t="s">
        <v>86</v>
      </c>
      <c r="F3" s="8" t="s">
        <v>87</v>
      </c>
      <c r="G3" s="24" t="s">
        <v>93</v>
      </c>
      <c r="H3" s="8" t="s">
        <v>95</v>
      </c>
      <c r="I3" s="37" t="s">
        <v>162</v>
      </c>
    </row>
    <row r="4" spans="1:10" x14ac:dyDescent="0.3">
      <c r="A4" s="20">
        <v>1</v>
      </c>
      <c r="B4" s="27">
        <v>3489</v>
      </c>
      <c r="C4" s="22" t="s">
        <v>17</v>
      </c>
      <c r="D4" s="6">
        <v>53</v>
      </c>
      <c r="E4" s="6">
        <v>4</v>
      </c>
      <c r="F4" s="7" t="s">
        <v>88</v>
      </c>
      <c r="G4" s="25">
        <v>240376</v>
      </c>
      <c r="H4" s="21" t="s">
        <v>96</v>
      </c>
      <c r="I4" s="37" t="s">
        <v>130</v>
      </c>
      <c r="J4" s="2" t="str">
        <f>E4&amp;F4</f>
        <v>4บ้านเหล่า</v>
      </c>
    </row>
    <row r="5" spans="1:10" x14ac:dyDescent="0.3">
      <c r="A5" s="20">
        <v>2</v>
      </c>
      <c r="B5" s="27">
        <v>3490</v>
      </c>
      <c r="C5" s="22" t="s">
        <v>18</v>
      </c>
      <c r="D5" s="6">
        <v>74</v>
      </c>
      <c r="E5" s="6">
        <v>3</v>
      </c>
      <c r="F5" s="7" t="s">
        <v>88</v>
      </c>
      <c r="G5" s="25">
        <v>240175</v>
      </c>
      <c r="H5" s="21" t="s">
        <v>170</v>
      </c>
      <c r="I5" s="37" t="s">
        <v>130</v>
      </c>
      <c r="J5" s="2" t="str">
        <f t="shared" ref="J5:J24" si="0">E5&amp;F5</f>
        <v>3บ้านเหล่า</v>
      </c>
    </row>
    <row r="6" spans="1:10" x14ac:dyDescent="0.3">
      <c r="A6" s="20">
        <v>3</v>
      </c>
      <c r="B6" s="27">
        <v>3491</v>
      </c>
      <c r="C6" s="22" t="s">
        <v>19</v>
      </c>
      <c r="D6" s="6">
        <v>75</v>
      </c>
      <c r="E6" s="6">
        <v>2</v>
      </c>
      <c r="F6" s="7" t="s">
        <v>88</v>
      </c>
      <c r="G6" s="25">
        <v>240289</v>
      </c>
      <c r="H6" s="21" t="s">
        <v>171</v>
      </c>
      <c r="I6" s="37" t="s">
        <v>130</v>
      </c>
      <c r="J6" s="2" t="str">
        <f t="shared" si="0"/>
        <v>2บ้านเหล่า</v>
      </c>
    </row>
    <row r="7" spans="1:10" x14ac:dyDescent="0.3">
      <c r="A7" s="20">
        <v>4</v>
      </c>
      <c r="B7" s="18">
        <v>3519</v>
      </c>
      <c r="C7" s="19" t="s">
        <v>84</v>
      </c>
      <c r="D7" s="21">
        <v>82</v>
      </c>
      <c r="E7" s="21">
        <v>14</v>
      </c>
      <c r="F7" s="21" t="s">
        <v>88</v>
      </c>
      <c r="G7" s="25">
        <v>240443</v>
      </c>
      <c r="H7" s="18" t="s">
        <v>165</v>
      </c>
      <c r="I7" s="37" t="s">
        <v>130</v>
      </c>
      <c r="J7" s="2" t="str">
        <f t="shared" si="0"/>
        <v>14บ้านเหล่า</v>
      </c>
    </row>
    <row r="8" spans="1:10" x14ac:dyDescent="0.3">
      <c r="A8" s="20">
        <v>5</v>
      </c>
      <c r="B8" s="27">
        <v>3503</v>
      </c>
      <c r="C8" s="22" t="s">
        <v>24</v>
      </c>
      <c r="D8" s="6">
        <v>90</v>
      </c>
      <c r="E8" s="6">
        <v>2</v>
      </c>
      <c r="F8" s="7" t="s">
        <v>88</v>
      </c>
      <c r="G8" s="25">
        <v>240258</v>
      </c>
      <c r="H8" s="21" t="s">
        <v>172</v>
      </c>
      <c r="I8" s="37" t="s">
        <v>130</v>
      </c>
      <c r="J8" s="2" t="str">
        <f t="shared" si="0"/>
        <v>2บ้านเหล่า</v>
      </c>
    </row>
    <row r="9" spans="1:10" x14ac:dyDescent="0.3">
      <c r="A9" s="20">
        <v>6</v>
      </c>
      <c r="B9" s="27">
        <v>3492</v>
      </c>
      <c r="C9" s="22" t="s">
        <v>20</v>
      </c>
      <c r="D9" s="6">
        <v>16</v>
      </c>
      <c r="E9" s="6">
        <v>4</v>
      </c>
      <c r="F9" s="7" t="s">
        <v>88</v>
      </c>
      <c r="G9" s="25">
        <v>240379</v>
      </c>
      <c r="H9" s="21" t="s">
        <v>173</v>
      </c>
      <c r="I9" s="37" t="s">
        <v>130</v>
      </c>
      <c r="J9" s="2" t="str">
        <f t="shared" si="0"/>
        <v>4บ้านเหล่า</v>
      </c>
    </row>
    <row r="10" spans="1:10" x14ac:dyDescent="0.3">
      <c r="A10" s="20">
        <v>7</v>
      </c>
      <c r="B10" s="27">
        <v>3493</v>
      </c>
      <c r="C10" s="22" t="s">
        <v>21</v>
      </c>
      <c r="D10" s="6">
        <v>113</v>
      </c>
      <c r="E10" s="6">
        <v>3</v>
      </c>
      <c r="F10" s="7" t="s">
        <v>88</v>
      </c>
      <c r="G10" s="25">
        <v>240364</v>
      </c>
      <c r="H10" s="21" t="s">
        <v>97</v>
      </c>
      <c r="I10" s="37" t="s">
        <v>130</v>
      </c>
      <c r="J10" s="2" t="str">
        <f t="shared" si="0"/>
        <v>3บ้านเหล่า</v>
      </c>
    </row>
    <row r="11" spans="1:10" x14ac:dyDescent="0.3">
      <c r="A11" s="20">
        <v>8</v>
      </c>
      <c r="B11" s="27">
        <v>3504</v>
      </c>
      <c r="C11" s="22" t="s">
        <v>25</v>
      </c>
      <c r="D11" s="6">
        <v>35</v>
      </c>
      <c r="E11" s="6">
        <v>2</v>
      </c>
      <c r="F11" s="7" t="s">
        <v>88</v>
      </c>
      <c r="G11" s="25">
        <v>240362</v>
      </c>
      <c r="H11" s="21"/>
      <c r="I11" s="37" t="s">
        <v>130</v>
      </c>
      <c r="J11" s="2" t="str">
        <f t="shared" si="0"/>
        <v>2บ้านเหล่า</v>
      </c>
    </row>
    <row r="12" spans="1:10" x14ac:dyDescent="0.3">
      <c r="A12" s="20">
        <v>9</v>
      </c>
      <c r="B12" s="27">
        <v>3538</v>
      </c>
      <c r="C12" s="22" t="s">
        <v>154</v>
      </c>
      <c r="D12" s="6">
        <v>136</v>
      </c>
      <c r="E12" s="6">
        <v>14</v>
      </c>
      <c r="F12" s="7" t="s">
        <v>88</v>
      </c>
      <c r="G12" s="25">
        <v>240254</v>
      </c>
      <c r="H12" s="21" t="s">
        <v>174</v>
      </c>
      <c r="I12" s="37" t="s">
        <v>130</v>
      </c>
      <c r="J12" s="2" t="str">
        <f t="shared" si="0"/>
        <v>14บ้านเหล่า</v>
      </c>
    </row>
    <row r="13" spans="1:10" x14ac:dyDescent="0.3">
      <c r="A13" s="20">
        <v>10</v>
      </c>
      <c r="B13" s="27">
        <v>3539</v>
      </c>
      <c r="C13" s="22" t="s">
        <v>147</v>
      </c>
      <c r="D13" s="6">
        <v>58</v>
      </c>
      <c r="E13" s="6">
        <v>12</v>
      </c>
      <c r="F13" s="7" t="s">
        <v>88</v>
      </c>
      <c r="G13" s="25">
        <v>240379</v>
      </c>
      <c r="H13" s="21" t="s">
        <v>148</v>
      </c>
      <c r="I13" s="37" t="s">
        <v>130</v>
      </c>
      <c r="J13" s="2" t="str">
        <f t="shared" si="0"/>
        <v>12บ้านเหล่า</v>
      </c>
    </row>
    <row r="14" spans="1:10" ht="21" customHeight="1" x14ac:dyDescent="0.3">
      <c r="A14" s="20">
        <v>11</v>
      </c>
      <c r="B14" s="18">
        <v>3518</v>
      </c>
      <c r="C14" s="19" t="s">
        <v>31</v>
      </c>
      <c r="D14" s="21">
        <v>1</v>
      </c>
      <c r="E14" s="21">
        <v>2</v>
      </c>
      <c r="F14" s="21" t="s">
        <v>88</v>
      </c>
      <c r="G14" s="25">
        <v>240339</v>
      </c>
      <c r="H14" s="21" t="s">
        <v>175</v>
      </c>
      <c r="I14" s="37" t="s">
        <v>130</v>
      </c>
      <c r="J14" s="2" t="str">
        <f t="shared" si="0"/>
        <v>2บ้านเหล่า</v>
      </c>
    </row>
    <row r="15" spans="1:10" ht="21" customHeight="1" x14ac:dyDescent="0.3">
      <c r="A15" s="20">
        <v>12</v>
      </c>
      <c r="B15" s="27">
        <v>3494</v>
      </c>
      <c r="C15" s="22" t="s">
        <v>22</v>
      </c>
      <c r="D15" s="6">
        <v>18</v>
      </c>
      <c r="E15" s="6">
        <v>3</v>
      </c>
      <c r="F15" s="7" t="s">
        <v>88</v>
      </c>
      <c r="G15" s="25">
        <v>240255</v>
      </c>
      <c r="H15" s="21"/>
      <c r="I15" s="37" t="s">
        <v>130</v>
      </c>
      <c r="J15" s="2" t="str">
        <f t="shared" si="0"/>
        <v>3บ้านเหล่า</v>
      </c>
    </row>
    <row r="16" spans="1:10" ht="21" customHeight="1" x14ac:dyDescent="0.3">
      <c r="A16" s="20">
        <v>13</v>
      </c>
      <c r="B16" s="27">
        <v>3495</v>
      </c>
      <c r="C16" s="22" t="s">
        <v>23</v>
      </c>
      <c r="D16" s="6">
        <v>144</v>
      </c>
      <c r="E16" s="6">
        <v>3</v>
      </c>
      <c r="F16" s="7" t="s">
        <v>88</v>
      </c>
      <c r="G16" s="25">
        <v>240290</v>
      </c>
      <c r="H16" s="21" t="s">
        <v>176</v>
      </c>
      <c r="I16" s="37" t="s">
        <v>130</v>
      </c>
      <c r="J16" s="2" t="str">
        <f t="shared" si="0"/>
        <v>3บ้านเหล่า</v>
      </c>
    </row>
    <row r="17" spans="1:15" s="2" customFormat="1" ht="21" customHeight="1" x14ac:dyDescent="0.3">
      <c r="A17" s="20">
        <v>14</v>
      </c>
      <c r="B17" s="31" t="s">
        <v>79</v>
      </c>
      <c r="C17" s="22" t="s">
        <v>15</v>
      </c>
      <c r="D17" s="20">
        <v>134</v>
      </c>
      <c r="E17" s="20">
        <v>1</v>
      </c>
      <c r="F17" s="19" t="s">
        <v>88</v>
      </c>
      <c r="G17" s="33">
        <v>240374</v>
      </c>
      <c r="H17" s="18" t="s">
        <v>100</v>
      </c>
      <c r="I17" s="37" t="s">
        <v>131</v>
      </c>
      <c r="J17" s="2" t="str">
        <f t="shared" si="0"/>
        <v>1บ้านเหล่า</v>
      </c>
    </row>
    <row r="18" spans="1:15" s="2" customFormat="1" ht="21" customHeight="1" x14ac:dyDescent="0.3">
      <c r="A18" s="20">
        <v>15</v>
      </c>
      <c r="B18" s="31" t="s">
        <v>80</v>
      </c>
      <c r="C18" s="22" t="s">
        <v>28</v>
      </c>
      <c r="D18" s="20">
        <v>43</v>
      </c>
      <c r="E18" s="20">
        <v>2</v>
      </c>
      <c r="F18" s="19" t="s">
        <v>88</v>
      </c>
      <c r="G18" s="33">
        <v>240282</v>
      </c>
      <c r="H18" s="18" t="s">
        <v>177</v>
      </c>
      <c r="I18" s="37" t="s">
        <v>131</v>
      </c>
      <c r="J18" s="2" t="str">
        <f>E18&amp;F18</f>
        <v>2บ้านเหล่า</v>
      </c>
    </row>
    <row r="19" spans="1:15" s="2" customFormat="1" ht="21" customHeight="1" x14ac:dyDescent="0.3">
      <c r="A19" s="20">
        <v>16</v>
      </c>
      <c r="B19" s="31" t="s">
        <v>81</v>
      </c>
      <c r="C19" s="22" t="s">
        <v>29</v>
      </c>
      <c r="D19" s="20">
        <v>198</v>
      </c>
      <c r="E19" s="20">
        <v>2</v>
      </c>
      <c r="F19" s="19" t="s">
        <v>88</v>
      </c>
      <c r="G19" s="33">
        <v>240203</v>
      </c>
      <c r="H19" s="18"/>
      <c r="I19" s="37" t="s">
        <v>131</v>
      </c>
      <c r="J19" s="2" t="str">
        <f t="shared" si="0"/>
        <v>2บ้านเหล่า</v>
      </c>
    </row>
    <row r="20" spans="1:15" s="2" customFormat="1" ht="21" customHeight="1" x14ac:dyDescent="0.3">
      <c r="A20" s="20">
        <v>17</v>
      </c>
      <c r="B20" s="31" t="s">
        <v>82</v>
      </c>
      <c r="C20" s="22" t="s">
        <v>30</v>
      </c>
      <c r="D20" s="20">
        <v>46</v>
      </c>
      <c r="E20" s="20">
        <v>2</v>
      </c>
      <c r="F20" s="19" t="s">
        <v>88</v>
      </c>
      <c r="G20" s="33">
        <v>240251</v>
      </c>
      <c r="H20" s="18" t="s">
        <v>101</v>
      </c>
      <c r="I20" s="37" t="s">
        <v>131</v>
      </c>
      <c r="J20" s="2" t="str">
        <f t="shared" si="0"/>
        <v>2บ้านเหล่า</v>
      </c>
    </row>
    <row r="21" spans="1:15" s="2" customFormat="1" ht="21" customHeight="1" x14ac:dyDescent="0.3">
      <c r="A21" s="20">
        <v>18</v>
      </c>
      <c r="B21" s="27">
        <v>3498</v>
      </c>
      <c r="C21" s="22" t="s">
        <v>14</v>
      </c>
      <c r="D21" s="20">
        <v>149</v>
      </c>
      <c r="E21" s="20">
        <v>4</v>
      </c>
      <c r="F21" s="19" t="s">
        <v>88</v>
      </c>
      <c r="G21" s="33">
        <v>240425</v>
      </c>
      <c r="H21" s="18" t="s">
        <v>99</v>
      </c>
      <c r="I21" s="37" t="s">
        <v>131</v>
      </c>
      <c r="J21" s="2" t="str">
        <f t="shared" si="0"/>
        <v>4บ้านเหล่า</v>
      </c>
    </row>
    <row r="22" spans="1:15" s="2" customFormat="1" ht="21" customHeight="1" x14ac:dyDescent="0.3">
      <c r="A22" s="20">
        <v>19</v>
      </c>
      <c r="B22" s="27">
        <v>3499</v>
      </c>
      <c r="C22" s="22" t="s">
        <v>26</v>
      </c>
      <c r="D22" s="20">
        <v>88</v>
      </c>
      <c r="E22" s="20">
        <v>4</v>
      </c>
      <c r="F22" s="19" t="s">
        <v>88</v>
      </c>
      <c r="G22" s="33">
        <v>240162</v>
      </c>
      <c r="H22" s="18" t="s">
        <v>178</v>
      </c>
      <c r="I22" s="37" t="s">
        <v>131</v>
      </c>
      <c r="J22" s="2" t="str">
        <f t="shared" si="0"/>
        <v>4บ้านเหล่า</v>
      </c>
    </row>
    <row r="23" spans="1:15" s="2" customFormat="1" ht="21" customHeight="1" x14ac:dyDescent="0.3">
      <c r="A23" s="20">
        <v>20</v>
      </c>
      <c r="B23" s="27">
        <v>3500</v>
      </c>
      <c r="C23" s="22" t="s">
        <v>27</v>
      </c>
      <c r="D23" s="20">
        <v>27</v>
      </c>
      <c r="E23" s="20">
        <v>4</v>
      </c>
      <c r="F23" s="19" t="s">
        <v>88</v>
      </c>
      <c r="G23" s="33">
        <v>240236</v>
      </c>
      <c r="H23" s="18" t="s">
        <v>179</v>
      </c>
      <c r="I23" s="37" t="s">
        <v>131</v>
      </c>
      <c r="J23" s="2" t="str">
        <f t="shared" si="0"/>
        <v>4บ้านเหล่า</v>
      </c>
    </row>
    <row r="24" spans="1:15" s="2" customFormat="1" ht="21" customHeight="1" x14ac:dyDescent="0.3">
      <c r="A24" s="20">
        <v>21</v>
      </c>
      <c r="B24" s="32" t="s">
        <v>83</v>
      </c>
      <c r="C24" s="22" t="s">
        <v>16</v>
      </c>
      <c r="D24" s="18">
        <v>62</v>
      </c>
      <c r="E24" s="18">
        <v>2</v>
      </c>
      <c r="F24" s="22" t="s">
        <v>88</v>
      </c>
      <c r="G24" s="33">
        <v>240269</v>
      </c>
      <c r="H24" s="18" t="s">
        <v>164</v>
      </c>
      <c r="I24" s="37" t="s">
        <v>131</v>
      </c>
      <c r="J24" s="2" t="str">
        <f t="shared" si="0"/>
        <v>2บ้านเหล่า</v>
      </c>
    </row>
    <row r="25" spans="1:15" s="2" customFormat="1" ht="21" customHeight="1" x14ac:dyDescent="0.3">
      <c r="A25" s="5"/>
      <c r="G25" s="5"/>
      <c r="H25" s="62"/>
      <c r="I25" s="62"/>
    </row>
    <row r="26" spans="1:15" s="2" customFormat="1" ht="21" customHeight="1" x14ac:dyDescent="0.3">
      <c r="A26" s="5"/>
      <c r="B26" s="5"/>
      <c r="C26" s="5"/>
      <c r="D26" s="5"/>
      <c r="E26" s="5"/>
      <c r="F26" s="5"/>
      <c r="G26" s="5"/>
      <c r="I26" s="62"/>
      <c r="J26" s="5" t="s">
        <v>237</v>
      </c>
      <c r="K26" s="2" t="s">
        <v>238</v>
      </c>
      <c r="N26" s="5"/>
      <c r="O26" s="62"/>
    </row>
    <row r="27" spans="1:15" s="2" customFormat="1" ht="21" customHeight="1" x14ac:dyDescent="0.3">
      <c r="A27" s="5"/>
      <c r="B27" s="5"/>
      <c r="C27" s="5"/>
      <c r="D27" s="5"/>
      <c r="E27" s="5"/>
      <c r="F27" s="5"/>
      <c r="G27" s="5"/>
      <c r="I27" s="62"/>
      <c r="J27" s="5"/>
      <c r="K27" s="2" t="s">
        <v>241</v>
      </c>
      <c r="L27" s="2">
        <f>COUNTIF(J$4:J$24,K27)</f>
        <v>1</v>
      </c>
      <c r="N27" s="5"/>
      <c r="O27" s="62"/>
    </row>
    <row r="28" spans="1:15" s="2" customFormat="1" ht="21" customHeight="1" x14ac:dyDescent="0.3">
      <c r="A28" s="5"/>
      <c r="B28" s="5"/>
      <c r="C28" s="5"/>
      <c r="D28" s="5"/>
      <c r="E28" s="5"/>
      <c r="F28" s="5"/>
      <c r="G28" s="5"/>
      <c r="I28" s="62"/>
      <c r="J28" s="5"/>
      <c r="K28" s="2" t="s">
        <v>242</v>
      </c>
      <c r="L28" s="2">
        <f t="shared" ref="L28:L32" si="1">COUNTIF(J$4:J$24,K28)</f>
        <v>8</v>
      </c>
      <c r="N28" s="5"/>
      <c r="O28" s="62"/>
    </row>
    <row r="29" spans="1:15" s="2" customFormat="1" ht="21" customHeight="1" x14ac:dyDescent="0.3">
      <c r="A29" s="5"/>
      <c r="B29" s="5"/>
      <c r="C29" s="5"/>
      <c r="D29" s="5"/>
      <c r="E29" s="5"/>
      <c r="F29" s="5"/>
      <c r="G29" s="5"/>
      <c r="I29" s="62"/>
      <c r="J29" s="5"/>
      <c r="K29" s="2" t="s">
        <v>243</v>
      </c>
      <c r="L29" s="2">
        <f t="shared" si="1"/>
        <v>4</v>
      </c>
      <c r="N29" s="5"/>
      <c r="O29" s="62"/>
    </row>
    <row r="30" spans="1:15" s="2" customFormat="1" ht="21" customHeight="1" x14ac:dyDescent="0.3">
      <c r="A30" s="5"/>
      <c r="B30" s="5"/>
      <c r="C30" s="5"/>
      <c r="D30" s="5"/>
      <c r="E30" s="5"/>
      <c r="F30" s="5"/>
      <c r="G30" s="5"/>
      <c r="I30" s="62"/>
      <c r="J30" s="5"/>
      <c r="K30" s="2" t="s">
        <v>244</v>
      </c>
      <c r="L30" s="2">
        <f t="shared" si="1"/>
        <v>5</v>
      </c>
      <c r="N30" s="5"/>
      <c r="O30" s="62"/>
    </row>
    <row r="31" spans="1:15" s="2" customFormat="1" ht="21" customHeight="1" x14ac:dyDescent="0.3">
      <c r="A31" s="5"/>
      <c r="B31" s="5"/>
      <c r="C31" s="5"/>
      <c r="D31" s="5"/>
      <c r="E31" s="5"/>
      <c r="F31" s="5"/>
      <c r="G31" s="5"/>
      <c r="I31" s="62"/>
      <c r="J31" s="5"/>
      <c r="K31" s="2" t="s">
        <v>245</v>
      </c>
      <c r="L31" s="2">
        <f t="shared" si="1"/>
        <v>1</v>
      </c>
      <c r="N31" s="5"/>
      <c r="O31" s="62"/>
    </row>
    <row r="32" spans="1:15" s="2" customFormat="1" ht="21" customHeight="1" x14ac:dyDescent="0.3">
      <c r="A32" s="5"/>
      <c r="B32" s="5"/>
      <c r="C32" s="5"/>
      <c r="D32" s="5"/>
      <c r="E32" s="5"/>
      <c r="F32" s="5"/>
      <c r="G32" s="5"/>
      <c r="I32" s="62"/>
      <c r="J32" s="5"/>
      <c r="K32" s="2" t="s">
        <v>246</v>
      </c>
      <c r="L32" s="2">
        <f t="shared" si="1"/>
        <v>2</v>
      </c>
      <c r="N32" s="5"/>
      <c r="O32" s="62"/>
    </row>
    <row r="33" spans="1:15" s="2" customFormat="1" ht="21" customHeight="1" x14ac:dyDescent="0.3">
      <c r="A33" s="5"/>
      <c r="B33" s="5"/>
      <c r="C33" s="5"/>
      <c r="D33" s="5"/>
      <c r="E33" s="5"/>
      <c r="F33" s="5"/>
      <c r="G33" s="5"/>
      <c r="I33" s="62"/>
      <c r="J33" s="5"/>
      <c r="K33" s="2" t="s">
        <v>239</v>
      </c>
      <c r="L33" s="2">
        <f>COUNTA(A4:A24)-SUM(L27:L32)</f>
        <v>0</v>
      </c>
      <c r="N33" s="5"/>
      <c r="O33" s="62"/>
    </row>
    <row r="34" spans="1:15" s="2" customFormat="1" ht="21" customHeight="1" x14ac:dyDescent="0.3">
      <c r="A34" s="5"/>
      <c r="B34" s="5"/>
      <c r="C34" s="5"/>
      <c r="D34" s="5"/>
      <c r="E34" s="5"/>
      <c r="F34" s="5"/>
      <c r="G34" s="5"/>
      <c r="I34" s="62"/>
      <c r="J34" s="5"/>
      <c r="K34" s="2" t="s">
        <v>240</v>
      </c>
      <c r="L34" s="2">
        <f>SUM(L27:L33)</f>
        <v>21</v>
      </c>
      <c r="N34" s="5"/>
      <c r="O34" s="62"/>
    </row>
    <row r="35" spans="1:15" s="2" customFormat="1" ht="21" customHeight="1" x14ac:dyDescent="0.3">
      <c r="A35" s="5"/>
      <c r="B35" s="5"/>
      <c r="C35" s="5"/>
      <c r="D35" s="5"/>
      <c r="E35" s="5"/>
      <c r="F35" s="5"/>
      <c r="G35" s="5"/>
      <c r="I35" s="62"/>
      <c r="J35" s="5"/>
      <c r="N35" s="5"/>
      <c r="O35" s="62"/>
    </row>
    <row r="36" spans="1:15" s="2" customFormat="1" ht="21" customHeight="1" x14ac:dyDescent="0.3">
      <c r="A36" s="5"/>
      <c r="B36" s="5"/>
      <c r="C36" s="5"/>
      <c r="D36" s="5"/>
      <c r="E36" s="5"/>
      <c r="F36" s="5"/>
      <c r="G36" s="5"/>
      <c r="I36" s="62"/>
      <c r="J36" s="5" t="s">
        <v>237</v>
      </c>
      <c r="K36" s="2" t="s">
        <v>162</v>
      </c>
      <c r="N36" s="5"/>
      <c r="O36" s="62"/>
    </row>
    <row r="37" spans="1:15" s="2" customFormat="1" ht="21" customHeight="1" x14ac:dyDescent="0.3">
      <c r="A37" s="5"/>
      <c r="G37" s="5"/>
      <c r="H37" s="62"/>
      <c r="I37" s="62"/>
      <c r="K37" s="2" t="s">
        <v>130</v>
      </c>
      <c r="L37" s="2">
        <f>COUNTIF(I$4:I$25,K37)</f>
        <v>13</v>
      </c>
    </row>
    <row r="38" spans="1:15" s="2" customFormat="1" ht="21" customHeight="1" x14ac:dyDescent="0.3">
      <c r="A38" s="5"/>
      <c r="G38" s="5"/>
      <c r="H38" s="62"/>
      <c r="I38" s="62"/>
      <c r="K38" s="2" t="s">
        <v>131</v>
      </c>
      <c r="L38" s="2">
        <f>COUNTIF(I$4:I$25,K38)</f>
        <v>8</v>
      </c>
    </row>
    <row r="39" spans="1:15" s="2" customFormat="1" ht="21" customHeight="1" x14ac:dyDescent="0.3">
      <c r="A39" s="5"/>
      <c r="G39" s="5"/>
      <c r="H39" s="62"/>
      <c r="I39" s="62"/>
      <c r="K39" s="2" t="s">
        <v>262</v>
      </c>
      <c r="L39" s="2">
        <f>L37+L38</f>
        <v>21</v>
      </c>
    </row>
    <row r="40" spans="1:15" s="2" customFormat="1" ht="21" customHeight="1" x14ac:dyDescent="0.3">
      <c r="A40" s="5"/>
      <c r="G40" s="5"/>
      <c r="H40" s="62"/>
      <c r="I40" s="62"/>
    </row>
    <row r="41" spans="1:15" s="2" customFormat="1" ht="21" customHeight="1" x14ac:dyDescent="0.3">
      <c r="A41" s="5"/>
      <c r="G41" s="5"/>
      <c r="H41" s="62"/>
      <c r="I41" s="62"/>
    </row>
    <row r="42" spans="1:15" s="2" customFormat="1" ht="21" customHeight="1" x14ac:dyDescent="0.3">
      <c r="A42" s="5"/>
      <c r="G42" s="5"/>
      <c r="H42" s="62"/>
      <c r="I42" s="62"/>
    </row>
    <row r="43" spans="1:15" s="2" customFormat="1" ht="21" customHeight="1" x14ac:dyDescent="0.3">
      <c r="A43" s="5"/>
      <c r="G43" s="5"/>
      <c r="H43" s="62"/>
      <c r="I43" s="62"/>
    </row>
    <row r="44" spans="1:15" s="2" customFormat="1" ht="21" customHeight="1" x14ac:dyDescent="0.3">
      <c r="A44" s="5"/>
      <c r="G44" s="5"/>
      <c r="H44" s="62"/>
      <c r="I44" s="62"/>
    </row>
    <row r="45" spans="1:15" s="2" customFormat="1" ht="21" customHeight="1" x14ac:dyDescent="0.3">
      <c r="A45" s="5"/>
      <c r="G45" s="5"/>
      <c r="H45" s="62"/>
      <c r="I45" s="62"/>
    </row>
    <row r="46" spans="1:15" s="2" customFormat="1" ht="21" customHeight="1" x14ac:dyDescent="0.3">
      <c r="A46" s="5"/>
      <c r="G46" s="5"/>
      <c r="H46" s="62"/>
      <c r="I46" s="62"/>
    </row>
    <row r="47" spans="1:15" s="2" customFormat="1" x14ac:dyDescent="0.3">
      <c r="A47" s="5"/>
      <c r="G47" s="5"/>
      <c r="H47" s="62"/>
      <c r="I47" s="62"/>
    </row>
  </sheetData>
  <autoFilter ref="A3:I22" xr:uid="{00000000-0009-0000-0000-000004000000}">
    <sortState xmlns:xlrd2="http://schemas.microsoft.com/office/spreadsheetml/2017/richdata2" ref="A4:P24">
      <sortCondition ref="I3:I22"/>
    </sortState>
  </autoFilter>
  <sortState xmlns:xlrd2="http://schemas.microsoft.com/office/spreadsheetml/2017/richdata2" ref="A4:P24">
    <sortCondition ref="I17"/>
  </sortState>
  <mergeCells count="1">
    <mergeCell ref="A1:H1"/>
  </mergeCells>
  <pageMargins left="1.4960629921259843" right="0.70866141732283472" top="0.35433070866141736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47"/>
  <sheetViews>
    <sheetView zoomScale="90" zoomScaleNormal="90" zoomScalePageLayoutView="85" workbookViewId="0">
      <selection activeCell="D3" sqref="D3"/>
    </sheetView>
  </sheetViews>
  <sheetFormatPr defaultRowHeight="20.25" x14ac:dyDescent="0.3"/>
  <cols>
    <col min="1" max="1" width="3.625" customWidth="1"/>
    <col min="2" max="2" width="17.125" customWidth="1"/>
    <col min="3" max="3" width="24.25" bestFit="1" customWidth="1"/>
    <col min="4" max="4" width="5.875" customWidth="1"/>
    <col min="5" max="5" width="4.25" customWidth="1"/>
    <col min="6" max="6" width="7.125" customWidth="1"/>
    <col min="7" max="7" width="16.25" customWidth="1"/>
    <col min="8" max="8" width="17.75" bestFit="1" customWidth="1"/>
    <col min="9" max="9" width="9.75" style="62" customWidth="1"/>
    <col min="10" max="10" width="16.75" style="2" customWidth="1"/>
    <col min="11" max="12" width="12.125" style="2" customWidth="1"/>
    <col min="13" max="13" width="20.125" style="2" bestFit="1" customWidth="1"/>
    <col min="14" max="14" width="19.125" style="2" bestFit="1" customWidth="1"/>
  </cols>
  <sheetData>
    <row r="1" spans="1:14" x14ac:dyDescent="0.3">
      <c r="A1" s="71" t="s">
        <v>136</v>
      </c>
      <c r="B1" s="71"/>
      <c r="C1" s="71"/>
      <c r="D1" s="71"/>
      <c r="E1" s="71"/>
      <c r="F1" s="71"/>
      <c r="G1" s="71"/>
      <c r="H1" s="71"/>
    </row>
    <row r="2" spans="1:14" x14ac:dyDescent="0.3">
      <c r="A2" s="10"/>
      <c r="B2" s="10"/>
      <c r="C2" s="10"/>
      <c r="D2" s="10"/>
      <c r="E2" s="10"/>
      <c r="F2" s="10"/>
      <c r="G2" s="10"/>
      <c r="H2" s="10"/>
    </row>
    <row r="3" spans="1:14" ht="40.5" x14ac:dyDescent="0.3">
      <c r="A3" s="26" t="s">
        <v>2</v>
      </c>
      <c r="B3" s="26" t="s">
        <v>0</v>
      </c>
      <c r="C3" s="26" t="s">
        <v>1</v>
      </c>
      <c r="D3" s="17" t="s">
        <v>85</v>
      </c>
      <c r="E3" s="17" t="s">
        <v>86</v>
      </c>
      <c r="F3" s="17" t="s">
        <v>87</v>
      </c>
      <c r="G3" s="26" t="s">
        <v>93</v>
      </c>
      <c r="H3" s="17" t="s">
        <v>95</v>
      </c>
      <c r="I3" s="37" t="s">
        <v>162</v>
      </c>
    </row>
    <row r="4" spans="1:14" x14ac:dyDescent="0.3">
      <c r="A4" s="18">
        <v>1</v>
      </c>
      <c r="B4" s="29">
        <v>3483</v>
      </c>
      <c r="C4" s="30" t="s">
        <v>32</v>
      </c>
      <c r="D4" s="18">
        <v>111</v>
      </c>
      <c r="E4" s="18">
        <v>3</v>
      </c>
      <c r="F4" s="22" t="s">
        <v>88</v>
      </c>
      <c r="G4" s="33">
        <v>239909</v>
      </c>
      <c r="H4" s="18" t="s">
        <v>103</v>
      </c>
      <c r="I4" s="36" t="s">
        <v>130</v>
      </c>
      <c r="J4" s="2" t="str">
        <f>E4&amp;F4</f>
        <v>3บ้านเหล่า</v>
      </c>
    </row>
    <row r="5" spans="1:14" x14ac:dyDescent="0.3">
      <c r="A5" s="18">
        <v>2</v>
      </c>
      <c r="B5" s="29">
        <v>3484</v>
      </c>
      <c r="C5" s="30" t="s">
        <v>33</v>
      </c>
      <c r="D5" s="18">
        <v>58</v>
      </c>
      <c r="E5" s="18">
        <v>2</v>
      </c>
      <c r="F5" s="22" t="s">
        <v>88</v>
      </c>
      <c r="G5" s="33">
        <v>239773</v>
      </c>
      <c r="H5" s="18" t="s">
        <v>220</v>
      </c>
      <c r="I5" s="36" t="s">
        <v>130</v>
      </c>
      <c r="J5" s="2" t="str">
        <f t="shared" ref="J5:J24" si="0">E5&amp;F5</f>
        <v>2บ้านเหล่า</v>
      </c>
    </row>
    <row r="6" spans="1:14" x14ac:dyDescent="0.3">
      <c r="A6" s="18">
        <v>3</v>
      </c>
      <c r="B6" s="29">
        <v>3471</v>
      </c>
      <c r="C6" s="30" t="s">
        <v>34</v>
      </c>
      <c r="D6" s="18">
        <v>15</v>
      </c>
      <c r="E6" s="18">
        <v>3</v>
      </c>
      <c r="F6" s="22" t="s">
        <v>88</v>
      </c>
      <c r="G6" s="33">
        <v>239859</v>
      </c>
      <c r="H6" s="18" t="s">
        <v>123</v>
      </c>
      <c r="I6" s="36" t="s">
        <v>130</v>
      </c>
      <c r="J6" s="2" t="str">
        <f t="shared" si="0"/>
        <v>3บ้านเหล่า</v>
      </c>
    </row>
    <row r="7" spans="1:14" x14ac:dyDescent="0.3">
      <c r="A7" s="18">
        <v>4</v>
      </c>
      <c r="B7" s="29">
        <v>3472</v>
      </c>
      <c r="C7" s="30" t="s">
        <v>35</v>
      </c>
      <c r="D7" s="18">
        <v>76</v>
      </c>
      <c r="E7" s="18">
        <v>3</v>
      </c>
      <c r="F7" s="22" t="s">
        <v>88</v>
      </c>
      <c r="G7" s="33">
        <v>239856</v>
      </c>
      <c r="H7" s="18" t="s">
        <v>104</v>
      </c>
      <c r="I7" s="37" t="s">
        <v>130</v>
      </c>
      <c r="J7" s="2" t="str">
        <f t="shared" si="0"/>
        <v>3บ้านเหล่า</v>
      </c>
    </row>
    <row r="8" spans="1:14" x14ac:dyDescent="0.3">
      <c r="A8" s="18">
        <v>5</v>
      </c>
      <c r="B8" s="18">
        <v>3535</v>
      </c>
      <c r="C8" s="30" t="s">
        <v>211</v>
      </c>
      <c r="D8" s="22" t="s">
        <v>128</v>
      </c>
      <c r="E8" s="18">
        <v>18</v>
      </c>
      <c r="F8" s="22" t="s">
        <v>129</v>
      </c>
      <c r="G8" s="33">
        <v>240102</v>
      </c>
      <c r="H8" s="20" t="s">
        <v>180</v>
      </c>
      <c r="I8" s="37" t="s">
        <v>130</v>
      </c>
      <c r="J8" s="2" t="str">
        <f t="shared" si="0"/>
        <v>18บ้านต๋อม</v>
      </c>
    </row>
    <row r="9" spans="1:14" x14ac:dyDescent="0.3">
      <c r="A9" s="18">
        <v>6</v>
      </c>
      <c r="B9" s="29">
        <v>3473</v>
      </c>
      <c r="C9" s="30" t="s">
        <v>36</v>
      </c>
      <c r="D9" s="18">
        <v>160</v>
      </c>
      <c r="E9" s="18">
        <v>12</v>
      </c>
      <c r="F9" s="22" t="s">
        <v>88</v>
      </c>
      <c r="G9" s="33">
        <v>239963</v>
      </c>
      <c r="H9" s="18" t="s">
        <v>124</v>
      </c>
      <c r="I9" s="37" t="s">
        <v>130</v>
      </c>
      <c r="J9" s="2" t="str">
        <f t="shared" si="0"/>
        <v>12บ้านเหล่า</v>
      </c>
    </row>
    <row r="10" spans="1:14" x14ac:dyDescent="0.3">
      <c r="A10" s="18">
        <v>7</v>
      </c>
      <c r="B10" s="29">
        <v>3565</v>
      </c>
      <c r="C10" s="30" t="s">
        <v>236</v>
      </c>
      <c r="D10" s="18">
        <v>103</v>
      </c>
      <c r="E10" s="18">
        <v>12</v>
      </c>
      <c r="F10" s="22" t="s">
        <v>88</v>
      </c>
      <c r="G10" s="33">
        <v>240009</v>
      </c>
      <c r="H10" s="18"/>
      <c r="I10" s="37" t="s">
        <v>130</v>
      </c>
      <c r="J10" s="2" t="str">
        <f t="shared" si="0"/>
        <v>12บ้านเหล่า</v>
      </c>
    </row>
    <row r="11" spans="1:14" x14ac:dyDescent="0.3">
      <c r="A11" s="18">
        <v>8</v>
      </c>
      <c r="B11" s="29">
        <v>3476</v>
      </c>
      <c r="C11" s="30" t="s">
        <v>37</v>
      </c>
      <c r="D11" s="18">
        <v>29</v>
      </c>
      <c r="E11" s="18">
        <v>4</v>
      </c>
      <c r="F11" s="22" t="s">
        <v>88</v>
      </c>
      <c r="G11" s="33">
        <v>240028</v>
      </c>
      <c r="H11" s="18" t="s">
        <v>125</v>
      </c>
      <c r="I11" s="37" t="s">
        <v>131</v>
      </c>
      <c r="J11" s="2" t="str">
        <f t="shared" si="0"/>
        <v>4บ้านเหล่า</v>
      </c>
    </row>
    <row r="12" spans="1:14" s="23" customFormat="1" x14ac:dyDescent="0.3">
      <c r="A12" s="18">
        <v>9</v>
      </c>
      <c r="B12" s="29">
        <v>3553</v>
      </c>
      <c r="C12" s="30" t="s">
        <v>159</v>
      </c>
      <c r="D12" s="18">
        <v>148</v>
      </c>
      <c r="E12" s="18">
        <v>14</v>
      </c>
      <c r="F12" s="22" t="s">
        <v>88</v>
      </c>
      <c r="G12" s="33">
        <v>239915</v>
      </c>
      <c r="H12" s="18" t="s">
        <v>186</v>
      </c>
      <c r="I12" s="37" t="s">
        <v>131</v>
      </c>
      <c r="J12" s="2" t="str">
        <f t="shared" si="0"/>
        <v>14บ้านเหล่า</v>
      </c>
      <c r="K12" s="63"/>
      <c r="L12" s="63"/>
      <c r="M12" s="63"/>
      <c r="N12" s="63"/>
    </row>
    <row r="13" spans="1:14" x14ac:dyDescent="0.3">
      <c r="A13" s="18">
        <v>10</v>
      </c>
      <c r="B13" s="29">
        <v>3485</v>
      </c>
      <c r="C13" s="30" t="s">
        <v>38</v>
      </c>
      <c r="D13" s="18">
        <v>107</v>
      </c>
      <c r="E13" s="18">
        <v>10</v>
      </c>
      <c r="F13" s="22" t="s">
        <v>89</v>
      </c>
      <c r="G13" s="33">
        <v>240035</v>
      </c>
      <c r="H13" s="18" t="s">
        <v>181</v>
      </c>
      <c r="I13" s="37" t="s">
        <v>131</v>
      </c>
      <c r="J13" s="2" t="str">
        <f t="shared" si="0"/>
        <v>10แม่ใจ</v>
      </c>
    </row>
    <row r="14" spans="1:14" ht="21" customHeight="1" x14ac:dyDescent="0.3">
      <c r="A14" s="18">
        <v>11</v>
      </c>
      <c r="B14" s="29">
        <v>3477</v>
      </c>
      <c r="C14" s="30" t="s">
        <v>39</v>
      </c>
      <c r="D14" s="18">
        <v>136</v>
      </c>
      <c r="E14" s="18">
        <v>4</v>
      </c>
      <c r="F14" s="22" t="s">
        <v>88</v>
      </c>
      <c r="G14" s="33">
        <v>239908</v>
      </c>
      <c r="H14" s="18" t="s">
        <v>126</v>
      </c>
      <c r="I14" s="37" t="s">
        <v>131</v>
      </c>
      <c r="J14" s="2" t="str">
        <f t="shared" si="0"/>
        <v>4บ้านเหล่า</v>
      </c>
    </row>
    <row r="15" spans="1:14" ht="21" customHeight="1" x14ac:dyDescent="0.3">
      <c r="A15" s="18">
        <v>12</v>
      </c>
      <c r="B15" s="29">
        <v>3474</v>
      </c>
      <c r="C15" s="30" t="s">
        <v>40</v>
      </c>
      <c r="D15" s="18">
        <v>62</v>
      </c>
      <c r="E15" s="18">
        <v>12</v>
      </c>
      <c r="F15" s="22" t="s">
        <v>88</v>
      </c>
      <c r="G15" s="33">
        <v>239878</v>
      </c>
      <c r="H15" s="18" t="s">
        <v>182</v>
      </c>
      <c r="I15" s="37" t="s">
        <v>131</v>
      </c>
      <c r="J15" s="2" t="str">
        <f t="shared" si="0"/>
        <v>12บ้านเหล่า</v>
      </c>
    </row>
    <row r="16" spans="1:14" ht="21" customHeight="1" x14ac:dyDescent="0.3">
      <c r="A16" s="18">
        <v>13</v>
      </c>
      <c r="B16" s="29">
        <v>3487</v>
      </c>
      <c r="C16" s="30" t="s">
        <v>192</v>
      </c>
      <c r="D16" s="18">
        <v>139</v>
      </c>
      <c r="E16" s="18">
        <v>14</v>
      </c>
      <c r="F16" s="22" t="s">
        <v>88</v>
      </c>
      <c r="G16" s="33">
        <v>240049</v>
      </c>
      <c r="H16" s="18" t="s">
        <v>184</v>
      </c>
      <c r="I16" s="37" t="s">
        <v>131</v>
      </c>
      <c r="J16" s="2" t="str">
        <f t="shared" si="0"/>
        <v>14บ้านเหล่า</v>
      </c>
    </row>
    <row r="17" spans="1:12" s="2" customFormat="1" ht="21" customHeight="1" x14ac:dyDescent="0.3">
      <c r="A17" s="18">
        <v>14</v>
      </c>
      <c r="B17" s="29">
        <v>3486</v>
      </c>
      <c r="C17" s="30" t="s">
        <v>41</v>
      </c>
      <c r="D17" s="18">
        <v>143</v>
      </c>
      <c r="E17" s="18">
        <v>4</v>
      </c>
      <c r="F17" s="22" t="s">
        <v>88</v>
      </c>
      <c r="G17" s="33">
        <v>239930</v>
      </c>
      <c r="H17" s="18" t="s">
        <v>183</v>
      </c>
      <c r="I17" s="37" t="s">
        <v>131</v>
      </c>
      <c r="J17" s="2" t="str">
        <f t="shared" si="0"/>
        <v>4บ้านเหล่า</v>
      </c>
    </row>
    <row r="18" spans="1:12" s="2" customFormat="1" ht="21" customHeight="1" x14ac:dyDescent="0.3">
      <c r="A18" s="18">
        <v>15</v>
      </c>
      <c r="B18" s="29">
        <v>3475</v>
      </c>
      <c r="C18" s="30" t="s">
        <v>42</v>
      </c>
      <c r="D18" s="18">
        <v>17</v>
      </c>
      <c r="E18" s="18">
        <v>12</v>
      </c>
      <c r="F18" s="22" t="s">
        <v>88</v>
      </c>
      <c r="G18" s="33">
        <v>239899</v>
      </c>
      <c r="H18" s="18" t="s">
        <v>185</v>
      </c>
      <c r="I18" s="37" t="s">
        <v>131</v>
      </c>
      <c r="J18" s="2" t="str">
        <f>E18&amp;F18</f>
        <v>12บ้านเหล่า</v>
      </c>
    </row>
    <row r="19" spans="1:12" s="2" customFormat="1" ht="21" customHeight="1" x14ac:dyDescent="0.3">
      <c r="A19" s="18">
        <v>16</v>
      </c>
      <c r="B19" s="29">
        <v>3537</v>
      </c>
      <c r="C19" s="30" t="s">
        <v>133</v>
      </c>
      <c r="D19" s="18">
        <v>9999</v>
      </c>
      <c r="E19" s="18">
        <v>5</v>
      </c>
      <c r="F19" s="22" t="s">
        <v>134</v>
      </c>
      <c r="G19" s="33">
        <v>239941</v>
      </c>
      <c r="H19" s="18" t="s">
        <v>221</v>
      </c>
      <c r="I19" s="37" t="s">
        <v>131</v>
      </c>
      <c r="J19" s="2" t="str">
        <f t="shared" si="0"/>
        <v>5เวียง</v>
      </c>
    </row>
    <row r="20" spans="1:12" s="63" customFormat="1" ht="21" customHeight="1" x14ac:dyDescent="0.3">
      <c r="A20" s="18">
        <v>17</v>
      </c>
      <c r="B20" s="29">
        <v>3488</v>
      </c>
      <c r="C20" s="30" t="s">
        <v>43</v>
      </c>
      <c r="D20" s="18">
        <v>156</v>
      </c>
      <c r="E20" s="18">
        <v>4</v>
      </c>
      <c r="F20" s="22" t="s">
        <v>88</v>
      </c>
      <c r="G20" s="33">
        <v>239767</v>
      </c>
      <c r="H20" s="18"/>
      <c r="I20" s="37" t="s">
        <v>131</v>
      </c>
      <c r="J20" s="2" t="str">
        <f t="shared" si="0"/>
        <v>4บ้านเหล่า</v>
      </c>
    </row>
    <row r="21" spans="1:12" s="2" customFormat="1" ht="21" customHeight="1" x14ac:dyDescent="0.3">
      <c r="I21" s="62"/>
      <c r="J21" s="2" t="str">
        <f t="shared" si="0"/>
        <v/>
      </c>
    </row>
    <row r="22" spans="1:12" s="2" customFormat="1" ht="21" customHeight="1" x14ac:dyDescent="0.3">
      <c r="I22" s="62"/>
      <c r="J22" s="2" t="str">
        <f t="shared" si="0"/>
        <v/>
      </c>
    </row>
    <row r="23" spans="1:12" s="2" customFormat="1" ht="21" customHeight="1" x14ac:dyDescent="0.3">
      <c r="I23" s="62"/>
      <c r="J23" s="2" t="str">
        <f t="shared" si="0"/>
        <v/>
      </c>
    </row>
    <row r="24" spans="1:12" s="2" customFormat="1" ht="21" customHeight="1" x14ac:dyDescent="0.3">
      <c r="I24" s="62"/>
      <c r="J24" s="2" t="str">
        <f t="shared" si="0"/>
        <v/>
      </c>
    </row>
    <row r="25" spans="1:12" s="2" customFormat="1" ht="21" customHeight="1" x14ac:dyDescent="0.3">
      <c r="I25" s="62"/>
    </row>
    <row r="26" spans="1:12" s="2" customFormat="1" ht="21" customHeight="1" x14ac:dyDescent="0.3">
      <c r="I26" s="62"/>
      <c r="J26" s="5" t="s">
        <v>237</v>
      </c>
      <c r="K26" s="2" t="s">
        <v>238</v>
      </c>
    </row>
    <row r="27" spans="1:12" s="2" customFormat="1" ht="21" customHeight="1" x14ac:dyDescent="0.3">
      <c r="I27" s="62"/>
      <c r="J27" s="5"/>
      <c r="K27" s="2" t="s">
        <v>241</v>
      </c>
      <c r="L27" s="2">
        <f>COUNTIF(J$4:J$24,K27)</f>
        <v>0</v>
      </c>
    </row>
    <row r="28" spans="1:12" s="2" customFormat="1" ht="21" customHeight="1" x14ac:dyDescent="0.3">
      <c r="I28" s="62"/>
      <c r="J28" s="5"/>
      <c r="K28" s="2" t="s">
        <v>242</v>
      </c>
      <c r="L28" s="2">
        <f t="shared" ref="L28:L32" si="1">COUNTIF(J$4:J$24,K28)</f>
        <v>1</v>
      </c>
    </row>
    <row r="29" spans="1:12" s="2" customFormat="1" ht="21" customHeight="1" x14ac:dyDescent="0.3">
      <c r="I29" s="62"/>
      <c r="J29" s="5"/>
      <c r="K29" s="2" t="s">
        <v>243</v>
      </c>
      <c r="L29" s="2">
        <f t="shared" si="1"/>
        <v>3</v>
      </c>
    </row>
    <row r="30" spans="1:12" s="2" customFormat="1" ht="21" customHeight="1" x14ac:dyDescent="0.3">
      <c r="I30" s="62"/>
      <c r="J30" s="5"/>
      <c r="K30" s="2" t="s">
        <v>244</v>
      </c>
      <c r="L30" s="2">
        <f t="shared" si="1"/>
        <v>4</v>
      </c>
    </row>
    <row r="31" spans="1:12" s="2" customFormat="1" ht="21" customHeight="1" x14ac:dyDescent="0.3">
      <c r="I31" s="62"/>
      <c r="J31" s="5"/>
      <c r="K31" s="2" t="s">
        <v>245</v>
      </c>
      <c r="L31" s="2">
        <f t="shared" si="1"/>
        <v>4</v>
      </c>
    </row>
    <row r="32" spans="1:12" s="2" customFormat="1" ht="21" customHeight="1" x14ac:dyDescent="0.3">
      <c r="I32" s="62"/>
      <c r="J32" s="5"/>
      <c r="K32" s="2" t="s">
        <v>246</v>
      </c>
      <c r="L32" s="2">
        <f t="shared" si="1"/>
        <v>2</v>
      </c>
    </row>
    <row r="33" spans="9:12" s="2" customFormat="1" ht="21" customHeight="1" x14ac:dyDescent="0.3">
      <c r="I33" s="62"/>
      <c r="J33" s="5"/>
      <c r="K33" s="2" t="s">
        <v>239</v>
      </c>
      <c r="L33" s="2">
        <f>COUNTA(A4:A24)-SUM(L27:L32)</f>
        <v>3</v>
      </c>
    </row>
    <row r="34" spans="9:12" s="2" customFormat="1" ht="21" customHeight="1" x14ac:dyDescent="0.3">
      <c r="I34" s="62"/>
      <c r="J34" s="5"/>
      <c r="K34" s="2" t="s">
        <v>240</v>
      </c>
      <c r="L34" s="2">
        <f>SUM(L27:L33)</f>
        <v>17</v>
      </c>
    </row>
    <row r="35" spans="9:12" s="2" customFormat="1" ht="21" customHeight="1" x14ac:dyDescent="0.3">
      <c r="I35" s="62"/>
      <c r="J35" s="5"/>
    </row>
    <row r="36" spans="9:12" s="2" customFormat="1" ht="21" customHeight="1" x14ac:dyDescent="0.3">
      <c r="I36" s="62"/>
      <c r="J36" s="5" t="s">
        <v>237</v>
      </c>
      <c r="K36" s="2" t="s">
        <v>162</v>
      </c>
    </row>
    <row r="37" spans="9:12" s="2" customFormat="1" ht="21" customHeight="1" x14ac:dyDescent="0.3">
      <c r="I37" s="62"/>
      <c r="K37" s="2" t="s">
        <v>130</v>
      </c>
      <c r="L37" s="2">
        <f>COUNTIF(I$4:I$25,K37)</f>
        <v>7</v>
      </c>
    </row>
    <row r="38" spans="9:12" s="2" customFormat="1" ht="21" customHeight="1" x14ac:dyDescent="0.3">
      <c r="I38" s="62"/>
      <c r="K38" s="2" t="s">
        <v>131</v>
      </c>
      <c r="L38" s="2">
        <f>COUNTIF(I$4:I$25,K38)</f>
        <v>10</v>
      </c>
    </row>
    <row r="39" spans="9:12" s="2" customFormat="1" ht="21" customHeight="1" x14ac:dyDescent="0.3">
      <c r="I39" s="62"/>
      <c r="K39" s="2" t="s">
        <v>262</v>
      </c>
      <c r="L39" s="2">
        <f>L37+L38</f>
        <v>17</v>
      </c>
    </row>
    <row r="40" spans="9:12" s="2" customFormat="1" ht="21" customHeight="1" x14ac:dyDescent="0.3">
      <c r="I40" s="62"/>
    </row>
    <row r="41" spans="9:12" s="2" customFormat="1" ht="21" customHeight="1" x14ac:dyDescent="0.3">
      <c r="I41" s="62"/>
    </row>
    <row r="42" spans="9:12" s="2" customFormat="1" ht="21" customHeight="1" x14ac:dyDescent="0.3">
      <c r="I42" s="62"/>
    </row>
    <row r="43" spans="9:12" s="2" customFormat="1" ht="21" customHeight="1" x14ac:dyDescent="0.3">
      <c r="I43" s="62"/>
    </row>
    <row r="44" spans="9:12" s="2" customFormat="1" ht="21" customHeight="1" x14ac:dyDescent="0.3">
      <c r="I44" s="62"/>
    </row>
    <row r="45" spans="9:12" s="2" customFormat="1" ht="21" customHeight="1" x14ac:dyDescent="0.3">
      <c r="I45" s="62"/>
    </row>
    <row r="46" spans="9:12" s="2" customFormat="1" ht="21" customHeight="1" x14ac:dyDescent="0.3">
      <c r="I46" s="62"/>
    </row>
    <row r="47" spans="9:12" s="2" customFormat="1" x14ac:dyDescent="0.3">
      <c r="I47" s="62"/>
    </row>
  </sheetData>
  <sortState xmlns:xlrd2="http://schemas.microsoft.com/office/spreadsheetml/2017/richdata2" ref="A4:P19">
    <sortCondition ref="I19"/>
  </sortState>
  <mergeCells count="1">
    <mergeCell ref="A1:H1"/>
  </mergeCells>
  <pageMargins left="1.3779527559055118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N47"/>
  <sheetViews>
    <sheetView view="pageLayout" zoomScale="70" zoomScaleNormal="90" zoomScalePageLayoutView="70" workbookViewId="0">
      <selection activeCell="D3" sqref="D3"/>
    </sheetView>
  </sheetViews>
  <sheetFormatPr defaultColWidth="8.75" defaultRowHeight="20.25" x14ac:dyDescent="0.3"/>
  <cols>
    <col min="1" max="1" width="3.625" style="23" customWidth="1"/>
    <col min="2" max="2" width="17.125" style="23" customWidth="1"/>
    <col min="3" max="3" width="25.125" style="23" bestFit="1" customWidth="1"/>
    <col min="4" max="4" width="5.875" style="23" customWidth="1"/>
    <col min="5" max="5" width="4.25" style="23" customWidth="1"/>
    <col min="6" max="6" width="7.75" style="23" bestFit="1" customWidth="1"/>
    <col min="7" max="7" width="13.875" style="23" customWidth="1"/>
    <col min="8" max="8" width="17.75" style="23" bestFit="1" customWidth="1"/>
    <col min="9" max="9" width="9.75" style="37" customWidth="1"/>
    <col min="10" max="10" width="16.75" style="63" customWidth="1"/>
    <col min="11" max="12" width="12.125" style="63" customWidth="1"/>
    <col min="13" max="14" width="8.75" style="63"/>
    <col min="15" max="16384" width="8.75" style="23"/>
  </cols>
  <sheetData>
    <row r="1" spans="1:10" x14ac:dyDescent="0.3">
      <c r="A1" s="70" t="s">
        <v>113</v>
      </c>
      <c r="B1" s="72"/>
      <c r="C1" s="72"/>
      <c r="D1" s="72"/>
      <c r="E1" s="72"/>
      <c r="F1" s="72"/>
      <c r="G1" s="72"/>
      <c r="H1" s="72"/>
    </row>
    <row r="3" spans="1:10" ht="40.5" x14ac:dyDescent="0.3">
      <c r="A3" s="26" t="s">
        <v>2</v>
      </c>
      <c r="B3" s="26" t="s">
        <v>0</v>
      </c>
      <c r="C3" s="26" t="s">
        <v>1</v>
      </c>
      <c r="D3" s="17" t="s">
        <v>85</v>
      </c>
      <c r="E3" s="17" t="s">
        <v>86</v>
      </c>
      <c r="F3" s="17" t="s">
        <v>87</v>
      </c>
      <c r="G3" s="26" t="s">
        <v>93</v>
      </c>
      <c r="H3" s="17" t="s">
        <v>95</v>
      </c>
      <c r="I3" s="37" t="s">
        <v>162</v>
      </c>
    </row>
    <row r="4" spans="1:10" x14ac:dyDescent="0.3">
      <c r="A4" s="20">
        <v>1</v>
      </c>
      <c r="B4" s="27">
        <v>3512</v>
      </c>
      <c r="C4" s="28" t="s">
        <v>45</v>
      </c>
      <c r="D4" s="20">
        <v>1</v>
      </c>
      <c r="E4" s="20">
        <v>6</v>
      </c>
      <c r="F4" s="19" t="s">
        <v>89</v>
      </c>
      <c r="G4" s="33">
        <v>239503</v>
      </c>
      <c r="H4" s="18" t="s">
        <v>106</v>
      </c>
      <c r="I4" s="37" t="s">
        <v>130</v>
      </c>
      <c r="J4" s="63" t="str">
        <f>E4&amp;F4</f>
        <v>6แม่ใจ</v>
      </c>
    </row>
    <row r="5" spans="1:10" x14ac:dyDescent="0.3">
      <c r="A5" s="20">
        <v>2</v>
      </c>
      <c r="B5" s="27">
        <v>3513</v>
      </c>
      <c r="C5" s="28" t="s">
        <v>46</v>
      </c>
      <c r="D5" s="20">
        <v>63</v>
      </c>
      <c r="E5" s="20">
        <v>2</v>
      </c>
      <c r="F5" s="19" t="s">
        <v>88</v>
      </c>
      <c r="G5" s="33">
        <v>239658</v>
      </c>
      <c r="H5" s="18" t="s">
        <v>187</v>
      </c>
      <c r="I5" s="37" t="s">
        <v>130</v>
      </c>
      <c r="J5" s="63" t="str">
        <f t="shared" ref="J5:J13" si="0">E5&amp;F5</f>
        <v>2บ้านเหล่า</v>
      </c>
    </row>
    <row r="6" spans="1:10" x14ac:dyDescent="0.3">
      <c r="A6" s="20">
        <v>3</v>
      </c>
      <c r="B6" s="27">
        <v>3466</v>
      </c>
      <c r="C6" s="28" t="s">
        <v>44</v>
      </c>
      <c r="D6" s="20">
        <v>73</v>
      </c>
      <c r="E6" s="20">
        <v>12</v>
      </c>
      <c r="F6" s="19" t="s">
        <v>88</v>
      </c>
      <c r="G6" s="33">
        <v>239541</v>
      </c>
      <c r="H6" s="18" t="s">
        <v>222</v>
      </c>
      <c r="I6" s="37" t="s">
        <v>130</v>
      </c>
      <c r="J6" s="63" t="str">
        <f t="shared" si="0"/>
        <v>12บ้านเหล่า</v>
      </c>
    </row>
    <row r="7" spans="1:10" x14ac:dyDescent="0.3">
      <c r="A7" s="20">
        <v>4</v>
      </c>
      <c r="B7" s="27">
        <v>3457</v>
      </c>
      <c r="C7" s="28" t="s">
        <v>155</v>
      </c>
      <c r="D7" s="20">
        <v>68</v>
      </c>
      <c r="E7" s="20">
        <v>4</v>
      </c>
      <c r="F7" s="19" t="s">
        <v>88</v>
      </c>
      <c r="G7" s="33">
        <v>239606</v>
      </c>
      <c r="H7" s="18" t="s">
        <v>107</v>
      </c>
      <c r="I7" s="37" t="s">
        <v>131</v>
      </c>
      <c r="J7" s="63" t="str">
        <f t="shared" si="0"/>
        <v>4บ้านเหล่า</v>
      </c>
    </row>
    <row r="8" spans="1:10" x14ac:dyDescent="0.3">
      <c r="A8" s="20">
        <v>5</v>
      </c>
      <c r="B8" s="27">
        <v>3458</v>
      </c>
      <c r="C8" s="28" t="s">
        <v>163</v>
      </c>
      <c r="D8" s="20">
        <v>39</v>
      </c>
      <c r="E8" s="20">
        <v>12</v>
      </c>
      <c r="F8" s="19" t="s">
        <v>88</v>
      </c>
      <c r="G8" s="33">
        <v>239632</v>
      </c>
      <c r="H8" s="18" t="s">
        <v>188</v>
      </c>
      <c r="I8" s="37" t="s">
        <v>131</v>
      </c>
      <c r="J8" s="63" t="str">
        <f t="shared" si="0"/>
        <v>12บ้านเหล่า</v>
      </c>
    </row>
    <row r="9" spans="1:10" x14ac:dyDescent="0.3">
      <c r="A9" s="20">
        <v>6</v>
      </c>
      <c r="B9" s="27">
        <v>3459</v>
      </c>
      <c r="C9" s="28" t="s">
        <v>47</v>
      </c>
      <c r="D9" s="20">
        <v>38</v>
      </c>
      <c r="E9" s="20">
        <v>3</v>
      </c>
      <c r="F9" s="19" t="s">
        <v>88</v>
      </c>
      <c r="G9" s="33">
        <v>239580</v>
      </c>
      <c r="H9" s="18" t="s">
        <v>223</v>
      </c>
      <c r="I9" s="37" t="s">
        <v>131</v>
      </c>
      <c r="J9" s="63" t="str">
        <f t="shared" si="0"/>
        <v>3บ้านเหล่า</v>
      </c>
    </row>
    <row r="10" spans="1:10" x14ac:dyDescent="0.3">
      <c r="A10" s="20">
        <v>7</v>
      </c>
      <c r="B10" s="27">
        <v>3460</v>
      </c>
      <c r="C10" s="28" t="s">
        <v>283</v>
      </c>
      <c r="D10" s="20">
        <v>5</v>
      </c>
      <c r="E10" s="20">
        <v>12</v>
      </c>
      <c r="F10" s="19" t="s">
        <v>88</v>
      </c>
      <c r="G10" s="33">
        <v>239501</v>
      </c>
      <c r="H10" s="18" t="s">
        <v>108</v>
      </c>
      <c r="I10" s="37" t="s">
        <v>131</v>
      </c>
      <c r="J10" s="63" t="str">
        <f t="shared" si="0"/>
        <v>12บ้านเหล่า</v>
      </c>
    </row>
    <row r="11" spans="1:10" x14ac:dyDescent="0.3">
      <c r="A11" s="20">
        <v>8</v>
      </c>
      <c r="B11" s="27">
        <v>3462</v>
      </c>
      <c r="C11" s="28" t="s">
        <v>48</v>
      </c>
      <c r="D11" s="20">
        <v>10</v>
      </c>
      <c r="E11" s="20">
        <v>3</v>
      </c>
      <c r="F11" s="19" t="s">
        <v>88</v>
      </c>
      <c r="G11" s="33">
        <v>239720</v>
      </c>
      <c r="H11" s="18" t="s">
        <v>224</v>
      </c>
      <c r="I11" s="37" t="s">
        <v>131</v>
      </c>
      <c r="J11" s="63" t="str">
        <f t="shared" si="0"/>
        <v>3บ้านเหล่า</v>
      </c>
    </row>
    <row r="12" spans="1:10" x14ac:dyDescent="0.3">
      <c r="A12" s="20">
        <v>9</v>
      </c>
      <c r="B12" s="27">
        <v>3463</v>
      </c>
      <c r="C12" s="28" t="s">
        <v>49</v>
      </c>
      <c r="D12" s="20">
        <v>6</v>
      </c>
      <c r="E12" s="20">
        <v>2</v>
      </c>
      <c r="F12" s="19" t="s">
        <v>88</v>
      </c>
      <c r="G12" s="33">
        <v>239550</v>
      </c>
      <c r="H12" s="18" t="s">
        <v>109</v>
      </c>
      <c r="I12" s="37" t="s">
        <v>131</v>
      </c>
      <c r="J12" s="63" t="str">
        <f t="shared" si="0"/>
        <v>2บ้านเหล่า</v>
      </c>
    </row>
    <row r="13" spans="1:10" x14ac:dyDescent="0.3">
      <c r="A13" s="20">
        <v>10</v>
      </c>
      <c r="B13" s="27">
        <v>3464</v>
      </c>
      <c r="C13" s="28" t="s">
        <v>50</v>
      </c>
      <c r="D13" s="20">
        <v>133</v>
      </c>
      <c r="E13" s="20">
        <v>4</v>
      </c>
      <c r="F13" s="19" t="s">
        <v>88</v>
      </c>
      <c r="G13" s="33">
        <v>239715</v>
      </c>
      <c r="H13" s="18"/>
      <c r="I13" s="37" t="s">
        <v>131</v>
      </c>
      <c r="J13" s="63" t="str">
        <f t="shared" si="0"/>
        <v>4บ้านเหล่า</v>
      </c>
    </row>
    <row r="14" spans="1:10" ht="21" customHeight="1" x14ac:dyDescent="0.3">
      <c r="A14" s="20">
        <v>11</v>
      </c>
      <c r="B14" s="27">
        <v>3465</v>
      </c>
      <c r="C14" s="28" t="s">
        <v>51</v>
      </c>
      <c r="D14" s="20">
        <v>71</v>
      </c>
      <c r="E14" s="20">
        <v>2</v>
      </c>
      <c r="F14" s="19" t="s">
        <v>88</v>
      </c>
      <c r="G14" s="33">
        <v>239479</v>
      </c>
      <c r="H14" s="18" t="s">
        <v>225</v>
      </c>
      <c r="I14" s="37" t="s">
        <v>131</v>
      </c>
      <c r="J14" s="63" t="str">
        <f>E15&amp;F15</f>
        <v>8แม่ใจ</v>
      </c>
    </row>
    <row r="15" spans="1:10" ht="21" customHeight="1" x14ac:dyDescent="0.3">
      <c r="A15" s="20">
        <v>12</v>
      </c>
      <c r="B15" s="20">
        <v>3568</v>
      </c>
      <c r="C15" s="28" t="s">
        <v>279</v>
      </c>
      <c r="D15" s="20">
        <v>72</v>
      </c>
      <c r="E15" s="20">
        <v>8</v>
      </c>
      <c r="F15" s="20" t="s">
        <v>89</v>
      </c>
      <c r="G15" s="68">
        <v>239556</v>
      </c>
      <c r="H15" s="20" t="s">
        <v>280</v>
      </c>
      <c r="J15" s="63" t="e">
        <f>#REF!&amp;#REF!</f>
        <v>#REF!</v>
      </c>
    </row>
    <row r="16" spans="1:10" ht="21" customHeight="1" x14ac:dyDescent="0.3">
      <c r="A16" s="64"/>
      <c r="B16" s="64"/>
      <c r="C16" s="67"/>
      <c r="D16" s="64"/>
      <c r="E16" s="64"/>
      <c r="F16" s="64"/>
      <c r="G16" s="64"/>
      <c r="H16" s="64"/>
      <c r="J16" s="63" t="e">
        <f>#REF!&amp;#REF!</f>
        <v>#REF!</v>
      </c>
    </row>
    <row r="17" spans="1:12" s="63" customFormat="1" ht="21" customHeight="1" x14ac:dyDescent="0.3">
      <c r="A17" s="64"/>
      <c r="B17" s="64"/>
      <c r="C17" s="67"/>
      <c r="D17" s="64"/>
      <c r="E17" s="64"/>
      <c r="F17" s="64"/>
      <c r="G17" s="64"/>
      <c r="H17" s="64"/>
      <c r="I17" s="37"/>
      <c r="J17" s="63" t="e">
        <f>#REF!&amp;#REF!</f>
        <v>#REF!</v>
      </c>
    </row>
    <row r="18" spans="1:12" s="63" customFormat="1" ht="21" customHeight="1" x14ac:dyDescent="0.3">
      <c r="I18" s="37"/>
      <c r="J18" s="63" t="e">
        <f>#REF!&amp;#REF!</f>
        <v>#REF!</v>
      </c>
    </row>
    <row r="19" spans="1:12" s="63" customFormat="1" ht="21" customHeight="1" x14ac:dyDescent="0.3">
      <c r="I19" s="37"/>
      <c r="J19" s="63" t="str">
        <f t="shared" ref="J19:J24" si="1">E16&amp;F16</f>
        <v/>
      </c>
    </row>
    <row r="20" spans="1:12" s="63" customFormat="1" ht="21" customHeight="1" x14ac:dyDescent="0.3">
      <c r="I20" s="37"/>
      <c r="J20" s="63" t="str">
        <f t="shared" si="1"/>
        <v/>
      </c>
    </row>
    <row r="21" spans="1:12" s="63" customFormat="1" ht="21" customHeight="1" x14ac:dyDescent="0.3">
      <c r="I21" s="37"/>
      <c r="J21" s="63" t="str">
        <f t="shared" si="1"/>
        <v/>
      </c>
    </row>
    <row r="22" spans="1:12" s="63" customFormat="1" ht="21" customHeight="1" x14ac:dyDescent="0.3">
      <c r="I22" s="37"/>
      <c r="J22" s="63" t="str">
        <f t="shared" si="1"/>
        <v/>
      </c>
    </row>
    <row r="23" spans="1:12" s="63" customFormat="1" ht="21" customHeight="1" x14ac:dyDescent="0.3">
      <c r="I23" s="37"/>
      <c r="J23" s="63" t="str">
        <f t="shared" si="1"/>
        <v/>
      </c>
    </row>
    <row r="24" spans="1:12" s="63" customFormat="1" ht="21" customHeight="1" x14ac:dyDescent="0.3">
      <c r="I24" s="37"/>
      <c r="J24" s="63" t="str">
        <f t="shared" si="1"/>
        <v/>
      </c>
    </row>
    <row r="25" spans="1:12" s="63" customFormat="1" ht="21" customHeight="1" x14ac:dyDescent="0.3">
      <c r="I25" s="37"/>
    </row>
    <row r="26" spans="1:12" s="63" customFormat="1" ht="21" customHeight="1" x14ac:dyDescent="0.3">
      <c r="I26" s="37"/>
      <c r="J26" s="64" t="s">
        <v>237</v>
      </c>
      <c r="K26" s="63" t="s">
        <v>238</v>
      </c>
    </row>
    <row r="27" spans="1:12" s="63" customFormat="1" ht="21" customHeight="1" x14ac:dyDescent="0.3">
      <c r="I27" s="37"/>
      <c r="J27" s="64"/>
      <c r="K27" s="63" t="s">
        <v>241</v>
      </c>
      <c r="L27" s="63">
        <f>COUNTIF(J$4:J$24,K27)</f>
        <v>0</v>
      </c>
    </row>
    <row r="28" spans="1:12" s="63" customFormat="1" ht="21" customHeight="1" x14ac:dyDescent="0.3">
      <c r="I28" s="37"/>
      <c r="J28" s="64"/>
      <c r="K28" s="63" t="s">
        <v>242</v>
      </c>
      <c r="L28" s="63">
        <f t="shared" ref="L28:L32" si="2">COUNTIF(J$4:J$24,K28)</f>
        <v>2</v>
      </c>
    </row>
    <row r="29" spans="1:12" s="63" customFormat="1" ht="21" customHeight="1" x14ac:dyDescent="0.3">
      <c r="I29" s="37"/>
      <c r="J29" s="64"/>
      <c r="K29" s="63" t="s">
        <v>243</v>
      </c>
      <c r="L29" s="63">
        <f t="shared" si="2"/>
        <v>2</v>
      </c>
    </row>
    <row r="30" spans="1:12" s="63" customFormat="1" ht="21" customHeight="1" x14ac:dyDescent="0.3">
      <c r="I30" s="37"/>
      <c r="J30" s="64"/>
      <c r="K30" s="63" t="s">
        <v>244</v>
      </c>
      <c r="L30" s="63">
        <f t="shared" si="2"/>
        <v>2</v>
      </c>
    </row>
    <row r="31" spans="1:12" s="63" customFormat="1" ht="21" customHeight="1" x14ac:dyDescent="0.3">
      <c r="I31" s="37"/>
      <c r="J31" s="64"/>
      <c r="K31" s="63" t="s">
        <v>245</v>
      </c>
      <c r="L31" s="63">
        <f t="shared" si="2"/>
        <v>3</v>
      </c>
    </row>
    <row r="32" spans="1:12" s="63" customFormat="1" ht="21" customHeight="1" x14ac:dyDescent="0.3">
      <c r="I32" s="37"/>
      <c r="J32" s="64"/>
      <c r="K32" s="63" t="s">
        <v>246</v>
      </c>
      <c r="L32" s="63">
        <f t="shared" si="2"/>
        <v>0</v>
      </c>
    </row>
    <row r="33" spans="1:12" s="63" customFormat="1" ht="21" customHeight="1" x14ac:dyDescent="0.3">
      <c r="I33" s="37"/>
      <c r="J33" s="64"/>
      <c r="K33" s="63" t="s">
        <v>239</v>
      </c>
      <c r="L33" s="63">
        <f>COUNTA(A4:A21)-SUM(L27:L32)</f>
        <v>3</v>
      </c>
    </row>
    <row r="34" spans="1:12" s="63" customFormat="1" ht="21" customHeight="1" x14ac:dyDescent="0.3">
      <c r="I34" s="37"/>
      <c r="J34" s="64"/>
      <c r="K34" s="63" t="s">
        <v>240</v>
      </c>
      <c r="L34" s="63">
        <f>SUM(L27:L33)</f>
        <v>12</v>
      </c>
    </row>
    <row r="35" spans="1:12" s="63" customFormat="1" ht="21" customHeight="1" x14ac:dyDescent="0.3">
      <c r="I35" s="37"/>
      <c r="J35" s="64"/>
    </row>
    <row r="36" spans="1:12" s="63" customFormat="1" ht="21" customHeight="1" x14ac:dyDescent="0.3">
      <c r="I36" s="37"/>
      <c r="J36" s="64" t="s">
        <v>237</v>
      </c>
      <c r="K36" s="63" t="s">
        <v>162</v>
      </c>
    </row>
    <row r="37" spans="1:12" s="63" customFormat="1" ht="21" customHeight="1" x14ac:dyDescent="0.3">
      <c r="I37" s="37"/>
      <c r="K37" s="63" t="s">
        <v>130</v>
      </c>
      <c r="L37" s="63">
        <f>COUNTIF(I$4:I$25,K37)</f>
        <v>3</v>
      </c>
    </row>
    <row r="38" spans="1:12" s="63" customFormat="1" ht="21" customHeight="1" x14ac:dyDescent="0.3">
      <c r="I38" s="37"/>
      <c r="K38" s="63" t="s">
        <v>131</v>
      </c>
      <c r="L38" s="63">
        <f>COUNTIF(I$4:I$25,K38)</f>
        <v>8</v>
      </c>
    </row>
    <row r="39" spans="1:12" s="63" customFormat="1" ht="21" customHeight="1" x14ac:dyDescent="0.3">
      <c r="I39" s="37"/>
      <c r="K39" s="63" t="s">
        <v>262</v>
      </c>
      <c r="L39" s="63">
        <f>L37+L38</f>
        <v>11</v>
      </c>
    </row>
    <row r="40" spans="1:12" s="63" customFormat="1" ht="21" customHeight="1" x14ac:dyDescent="0.3">
      <c r="I40" s="37"/>
    </row>
    <row r="41" spans="1:12" s="63" customFormat="1" ht="21" customHeight="1" x14ac:dyDescent="0.3">
      <c r="I41" s="37"/>
    </row>
    <row r="42" spans="1:12" s="63" customFormat="1" ht="21" customHeight="1" x14ac:dyDescent="0.3">
      <c r="I42" s="37"/>
    </row>
    <row r="43" spans="1:12" s="63" customFormat="1" ht="21" customHeight="1" x14ac:dyDescent="0.3">
      <c r="I43" s="37"/>
    </row>
    <row r="44" spans="1:12" s="63" customFormat="1" ht="21" customHeight="1" x14ac:dyDescent="0.3">
      <c r="I44" s="37"/>
    </row>
    <row r="45" spans="1:12" s="63" customFormat="1" ht="21" customHeight="1" x14ac:dyDescent="0.3">
      <c r="A45" s="23"/>
      <c r="B45" s="23"/>
      <c r="C45" s="23"/>
      <c r="D45" s="23"/>
      <c r="E45" s="23"/>
      <c r="F45" s="23"/>
      <c r="G45" s="23"/>
      <c r="H45" s="23"/>
      <c r="I45" s="37"/>
    </row>
    <row r="46" spans="1:12" s="63" customFormat="1" ht="21" customHeight="1" x14ac:dyDescent="0.3">
      <c r="A46" s="23"/>
      <c r="B46" s="23"/>
      <c r="C46" s="23"/>
      <c r="D46" s="23"/>
      <c r="E46" s="23"/>
      <c r="F46" s="23"/>
      <c r="G46" s="23"/>
      <c r="H46" s="23"/>
      <c r="I46" s="37"/>
    </row>
    <row r="47" spans="1:12" s="63" customFormat="1" x14ac:dyDescent="0.3">
      <c r="A47" s="23"/>
      <c r="B47" s="23"/>
      <c r="C47" s="23"/>
      <c r="D47" s="23"/>
      <c r="E47" s="23"/>
      <c r="F47" s="23"/>
      <c r="G47" s="23"/>
      <c r="H47" s="23"/>
      <c r="I47" s="37"/>
    </row>
  </sheetData>
  <sortState xmlns:xlrd2="http://schemas.microsoft.com/office/spreadsheetml/2017/richdata2" ref="A4:O14">
    <sortCondition ref="I7"/>
  </sortState>
  <mergeCells count="1">
    <mergeCell ref="A1:H1"/>
  </mergeCells>
  <pageMargins left="1.3779527559055118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O49"/>
  <sheetViews>
    <sheetView view="pageLayout" zoomScale="70" zoomScaleNormal="90" zoomScalePageLayoutView="70" workbookViewId="0">
      <selection activeCell="D3" sqref="D3"/>
    </sheetView>
  </sheetViews>
  <sheetFormatPr defaultRowHeight="20.25" x14ac:dyDescent="0.3"/>
  <cols>
    <col min="1" max="1" width="3.625" customWidth="1"/>
    <col min="2" max="2" width="17.125" customWidth="1"/>
    <col min="3" max="3" width="25.75" bestFit="1" customWidth="1"/>
    <col min="4" max="4" width="7.5" bestFit="1" customWidth="1"/>
    <col min="5" max="5" width="4.25" customWidth="1"/>
    <col min="6" max="6" width="7.75" bestFit="1" customWidth="1"/>
    <col min="7" max="7" width="13.375" bestFit="1" customWidth="1"/>
    <col min="8" max="8" width="13.75" style="12" customWidth="1"/>
    <col min="9" max="9" width="9.75" style="62" customWidth="1"/>
    <col min="10" max="10" width="16.75" style="2" customWidth="1"/>
    <col min="11" max="12" width="12.125" style="2" customWidth="1"/>
    <col min="13" max="14" width="8.75" style="2"/>
  </cols>
  <sheetData>
    <row r="1" spans="1:10" x14ac:dyDescent="0.3">
      <c r="A1" s="71" t="s">
        <v>119</v>
      </c>
      <c r="B1" s="73"/>
      <c r="C1" s="73"/>
      <c r="D1" s="73"/>
      <c r="E1" s="73"/>
      <c r="F1" s="73"/>
      <c r="G1" s="73"/>
      <c r="H1" s="73"/>
    </row>
    <row r="2" spans="1:10" x14ac:dyDescent="0.3">
      <c r="A2" s="10"/>
      <c r="B2" s="10"/>
      <c r="C2" s="10"/>
      <c r="D2" s="10"/>
      <c r="E2" s="10"/>
      <c r="F2" s="10"/>
      <c r="G2" s="10"/>
    </row>
    <row r="3" spans="1:10" ht="40.5" x14ac:dyDescent="0.3">
      <c r="A3" s="26" t="s">
        <v>2</v>
      </c>
      <c r="B3" s="26" t="s">
        <v>0</v>
      </c>
      <c r="C3" s="26" t="s">
        <v>1</v>
      </c>
      <c r="D3" s="17" t="s">
        <v>85</v>
      </c>
      <c r="E3" s="17" t="s">
        <v>86</v>
      </c>
      <c r="F3" s="17" t="s">
        <v>87</v>
      </c>
      <c r="G3" s="26" t="s">
        <v>93</v>
      </c>
      <c r="H3" s="17" t="s">
        <v>95</v>
      </c>
      <c r="I3" s="62" t="s">
        <v>162</v>
      </c>
    </row>
    <row r="4" spans="1:10" x14ac:dyDescent="0.3">
      <c r="A4" s="18">
        <v>1</v>
      </c>
      <c r="B4" s="29">
        <v>3440</v>
      </c>
      <c r="C4" s="22" t="s">
        <v>52</v>
      </c>
      <c r="D4" s="18">
        <v>25</v>
      </c>
      <c r="E4" s="18">
        <v>3</v>
      </c>
      <c r="F4" s="22" t="s">
        <v>88</v>
      </c>
      <c r="G4" s="33">
        <v>239121</v>
      </c>
      <c r="H4" s="18" t="s">
        <v>189</v>
      </c>
      <c r="I4" s="62" t="s">
        <v>130</v>
      </c>
      <c r="J4" s="2" t="str">
        <f>E4&amp;F4</f>
        <v>3บ้านเหล่า</v>
      </c>
    </row>
    <row r="5" spans="1:10" x14ac:dyDescent="0.3">
      <c r="A5" s="18">
        <v>2</v>
      </c>
      <c r="B5" s="29">
        <v>3441</v>
      </c>
      <c r="C5" s="22" t="s">
        <v>53</v>
      </c>
      <c r="D5" s="18">
        <v>71</v>
      </c>
      <c r="E5" s="18">
        <v>2</v>
      </c>
      <c r="F5" s="22" t="s">
        <v>88</v>
      </c>
      <c r="G5" s="33">
        <v>239191</v>
      </c>
      <c r="H5" s="18" t="s">
        <v>226</v>
      </c>
      <c r="I5" s="62" t="s">
        <v>130</v>
      </c>
      <c r="J5" s="2" t="str">
        <f t="shared" ref="J5:J14" si="0">E5&amp;F5</f>
        <v>2บ้านเหล่า</v>
      </c>
    </row>
    <row r="6" spans="1:10" x14ac:dyDescent="0.3">
      <c r="A6" s="18">
        <v>3</v>
      </c>
      <c r="B6" s="29">
        <v>3442</v>
      </c>
      <c r="C6" s="22" t="s">
        <v>54</v>
      </c>
      <c r="D6" s="18">
        <v>22</v>
      </c>
      <c r="E6" s="18">
        <v>2</v>
      </c>
      <c r="F6" s="22" t="s">
        <v>88</v>
      </c>
      <c r="G6" s="33">
        <v>239294</v>
      </c>
      <c r="H6" s="18" t="s">
        <v>164</v>
      </c>
      <c r="I6" s="62" t="s">
        <v>130</v>
      </c>
      <c r="J6" s="2" t="str">
        <f t="shared" si="0"/>
        <v>2บ้านเหล่า</v>
      </c>
    </row>
    <row r="7" spans="1:10" x14ac:dyDescent="0.3">
      <c r="A7" s="18">
        <v>4</v>
      </c>
      <c r="B7" s="29">
        <v>3448</v>
      </c>
      <c r="C7" s="22" t="s">
        <v>60</v>
      </c>
      <c r="D7" s="18">
        <v>79</v>
      </c>
      <c r="E7" s="18">
        <v>2</v>
      </c>
      <c r="F7" s="22" t="s">
        <v>88</v>
      </c>
      <c r="G7" s="33">
        <v>239128</v>
      </c>
      <c r="H7" s="18" t="s">
        <v>190</v>
      </c>
      <c r="I7" s="62" t="s">
        <v>130</v>
      </c>
      <c r="J7" s="2" t="str">
        <f t="shared" si="0"/>
        <v>2บ้านเหล่า</v>
      </c>
    </row>
    <row r="8" spans="1:10" x14ac:dyDescent="0.3">
      <c r="A8" s="18">
        <v>5</v>
      </c>
      <c r="B8" s="29">
        <v>3443</v>
      </c>
      <c r="C8" s="22" t="s">
        <v>55</v>
      </c>
      <c r="D8" s="18">
        <v>79</v>
      </c>
      <c r="E8" s="18">
        <v>12</v>
      </c>
      <c r="F8" s="22" t="s">
        <v>88</v>
      </c>
      <c r="G8" s="33">
        <v>239213</v>
      </c>
      <c r="H8" s="18" t="s">
        <v>182</v>
      </c>
      <c r="I8" s="62" t="s">
        <v>130</v>
      </c>
      <c r="J8" s="2" t="str">
        <f t="shared" si="0"/>
        <v>12บ้านเหล่า</v>
      </c>
    </row>
    <row r="9" spans="1:10" x14ac:dyDescent="0.3">
      <c r="A9" s="18">
        <v>6</v>
      </c>
      <c r="B9" s="29">
        <v>3446</v>
      </c>
      <c r="C9" s="22" t="s">
        <v>58</v>
      </c>
      <c r="D9" s="18" t="s">
        <v>157</v>
      </c>
      <c r="E9" s="18">
        <v>0</v>
      </c>
      <c r="F9" s="22" t="s">
        <v>158</v>
      </c>
      <c r="G9" s="33">
        <v>239188</v>
      </c>
      <c r="H9" s="18" t="s">
        <v>110</v>
      </c>
      <c r="I9" s="62" t="s">
        <v>130</v>
      </c>
      <c r="J9" s="2" t="str">
        <f t="shared" si="0"/>
        <v>0บางโคล่</v>
      </c>
    </row>
    <row r="10" spans="1:10" x14ac:dyDescent="0.3">
      <c r="A10" s="18">
        <v>7</v>
      </c>
      <c r="B10" s="29">
        <v>3444</v>
      </c>
      <c r="C10" s="22" t="s">
        <v>56</v>
      </c>
      <c r="D10" s="18">
        <v>94</v>
      </c>
      <c r="E10" s="18">
        <v>14</v>
      </c>
      <c r="F10" s="22" t="s">
        <v>88</v>
      </c>
      <c r="G10" s="33">
        <v>239097</v>
      </c>
      <c r="H10" s="18"/>
      <c r="I10" s="62" t="s">
        <v>130</v>
      </c>
      <c r="J10" s="2" t="str">
        <f t="shared" si="0"/>
        <v>14บ้านเหล่า</v>
      </c>
    </row>
    <row r="11" spans="1:10" x14ac:dyDescent="0.3">
      <c r="A11" s="18">
        <v>8</v>
      </c>
      <c r="B11" s="29">
        <v>3445</v>
      </c>
      <c r="C11" s="30" t="s">
        <v>57</v>
      </c>
      <c r="D11" s="18">
        <v>94</v>
      </c>
      <c r="E11" s="18">
        <v>14</v>
      </c>
      <c r="F11" s="22" t="s">
        <v>88</v>
      </c>
      <c r="G11" s="33">
        <v>239097</v>
      </c>
      <c r="H11" s="18"/>
      <c r="I11" s="62" t="s">
        <v>130</v>
      </c>
      <c r="J11" s="2" t="str">
        <f t="shared" si="0"/>
        <v>14บ้านเหล่า</v>
      </c>
    </row>
    <row r="12" spans="1:10" x14ac:dyDescent="0.3">
      <c r="A12" s="18">
        <v>9</v>
      </c>
      <c r="B12" s="29">
        <v>3447</v>
      </c>
      <c r="C12" s="22" t="s">
        <v>59</v>
      </c>
      <c r="D12" s="18">
        <v>62</v>
      </c>
      <c r="E12" s="18">
        <v>12</v>
      </c>
      <c r="F12" s="22" t="s">
        <v>88</v>
      </c>
      <c r="G12" s="33">
        <v>239106</v>
      </c>
      <c r="H12" s="18"/>
      <c r="I12" s="62" t="s">
        <v>130</v>
      </c>
      <c r="J12" s="2" t="str">
        <f t="shared" si="0"/>
        <v>12บ้านเหล่า</v>
      </c>
    </row>
    <row r="13" spans="1:10" x14ac:dyDescent="0.3">
      <c r="A13" s="18">
        <v>10</v>
      </c>
      <c r="B13" s="29">
        <v>3449</v>
      </c>
      <c r="C13" s="22" t="s">
        <v>61</v>
      </c>
      <c r="D13" s="18">
        <v>111</v>
      </c>
      <c r="E13" s="18">
        <v>8</v>
      </c>
      <c r="F13" s="22" t="s">
        <v>88</v>
      </c>
      <c r="G13" s="33">
        <v>238969</v>
      </c>
      <c r="H13" s="18" t="s">
        <v>111</v>
      </c>
      <c r="I13" s="62" t="s">
        <v>130</v>
      </c>
      <c r="J13" s="2" t="str">
        <f t="shared" si="0"/>
        <v>8บ้านเหล่า</v>
      </c>
    </row>
    <row r="14" spans="1:10" ht="21" customHeight="1" x14ac:dyDescent="0.3">
      <c r="A14" s="18">
        <v>11</v>
      </c>
      <c r="B14" s="29">
        <v>3482</v>
      </c>
      <c r="C14" s="22" t="s">
        <v>62</v>
      </c>
      <c r="D14" s="18" t="s">
        <v>90</v>
      </c>
      <c r="E14" s="18">
        <v>12</v>
      </c>
      <c r="F14" s="22" t="s">
        <v>88</v>
      </c>
      <c r="G14" s="33">
        <v>239215</v>
      </c>
      <c r="H14" s="18"/>
      <c r="I14" s="62" t="s">
        <v>130</v>
      </c>
      <c r="J14" s="2" t="str">
        <f t="shared" si="0"/>
        <v>12บ้านเหล่า</v>
      </c>
    </row>
    <row r="15" spans="1:10" ht="21" customHeight="1" x14ac:dyDescent="0.3">
      <c r="A15" s="18">
        <v>12</v>
      </c>
      <c r="B15" s="29">
        <v>3567</v>
      </c>
      <c r="C15" s="22" t="s">
        <v>281</v>
      </c>
      <c r="D15" s="18">
        <v>72</v>
      </c>
      <c r="E15" s="18">
        <v>2</v>
      </c>
      <c r="F15" s="18" t="s">
        <v>89</v>
      </c>
      <c r="G15" s="33">
        <v>239049</v>
      </c>
      <c r="H15" s="18" t="s">
        <v>280</v>
      </c>
      <c r="I15" s="62" t="s">
        <v>131</v>
      </c>
      <c r="J15" s="2" t="str">
        <f>E16&amp;F16</f>
        <v>2บ้านเหล่า</v>
      </c>
    </row>
    <row r="16" spans="1:10" ht="21" customHeight="1" x14ac:dyDescent="0.3">
      <c r="A16" s="18">
        <v>13</v>
      </c>
      <c r="B16" s="29">
        <v>3451</v>
      </c>
      <c r="C16" s="22" t="s">
        <v>63</v>
      </c>
      <c r="D16" s="18">
        <v>100</v>
      </c>
      <c r="E16" s="18">
        <v>2</v>
      </c>
      <c r="F16" s="22" t="s">
        <v>88</v>
      </c>
      <c r="G16" s="33">
        <v>239310</v>
      </c>
      <c r="H16" s="18" t="s">
        <v>227</v>
      </c>
      <c r="I16" s="62" t="s">
        <v>131</v>
      </c>
      <c r="J16" s="2" t="str">
        <f>E17&amp;F17</f>
        <v>4บ้านเหล่า</v>
      </c>
    </row>
    <row r="17" spans="1:15" s="2" customFormat="1" ht="21" customHeight="1" x14ac:dyDescent="0.3">
      <c r="A17" s="18">
        <v>14</v>
      </c>
      <c r="B17" s="29">
        <v>3516</v>
      </c>
      <c r="C17" s="22" t="s">
        <v>67</v>
      </c>
      <c r="D17" s="18">
        <v>117</v>
      </c>
      <c r="E17" s="18">
        <v>4</v>
      </c>
      <c r="F17" s="22" t="s">
        <v>88</v>
      </c>
      <c r="G17" s="33">
        <v>239149</v>
      </c>
      <c r="H17" s="18" t="s">
        <v>228</v>
      </c>
      <c r="I17" s="62" t="s">
        <v>131</v>
      </c>
      <c r="J17" s="2" t="str">
        <f>E18&amp;F18</f>
        <v>4บ้านเหล่า</v>
      </c>
    </row>
    <row r="18" spans="1:15" s="2" customFormat="1" ht="21" customHeight="1" x14ac:dyDescent="0.3">
      <c r="A18" s="18">
        <v>15</v>
      </c>
      <c r="B18" s="29">
        <v>3453</v>
      </c>
      <c r="C18" s="22" t="s">
        <v>64</v>
      </c>
      <c r="D18" s="18">
        <v>63</v>
      </c>
      <c r="E18" s="18">
        <v>4</v>
      </c>
      <c r="F18" s="22" t="s">
        <v>88</v>
      </c>
      <c r="G18" s="33">
        <v>239162</v>
      </c>
      <c r="H18" s="18" t="s">
        <v>112</v>
      </c>
      <c r="I18" s="62" t="s">
        <v>131</v>
      </c>
      <c r="J18" s="2" t="str">
        <f>E19&amp;F19</f>
        <v>3บ้านเหล่า</v>
      </c>
    </row>
    <row r="19" spans="1:15" s="2" customFormat="1" ht="21" customHeight="1" x14ac:dyDescent="0.3">
      <c r="A19" s="18">
        <v>16</v>
      </c>
      <c r="B19" s="29">
        <v>3454</v>
      </c>
      <c r="C19" s="22" t="s">
        <v>65</v>
      </c>
      <c r="D19" s="18">
        <v>11</v>
      </c>
      <c r="E19" s="18">
        <v>3</v>
      </c>
      <c r="F19" s="22" t="s">
        <v>88</v>
      </c>
      <c r="G19" s="33">
        <v>239077</v>
      </c>
      <c r="H19" s="18" t="s">
        <v>230</v>
      </c>
      <c r="I19" s="62" t="s">
        <v>131</v>
      </c>
      <c r="J19" s="2" t="str">
        <f t="shared" ref="J19:J24" si="1">E21&amp;F21</f>
        <v>3บ้านเหล่า</v>
      </c>
    </row>
    <row r="20" spans="1:15" s="2" customFormat="1" ht="21" customHeight="1" x14ac:dyDescent="0.3">
      <c r="A20" s="18">
        <v>17</v>
      </c>
      <c r="B20" s="29">
        <v>3455</v>
      </c>
      <c r="C20" s="22" t="s">
        <v>66</v>
      </c>
      <c r="D20" s="18">
        <v>79</v>
      </c>
      <c r="E20" s="18">
        <v>2</v>
      </c>
      <c r="F20" s="22" t="s">
        <v>88</v>
      </c>
      <c r="G20" s="33">
        <v>239213</v>
      </c>
      <c r="H20" s="18" t="s">
        <v>229</v>
      </c>
      <c r="I20" s="62"/>
      <c r="J20" s="2" t="str">
        <f t="shared" si="1"/>
        <v/>
      </c>
    </row>
    <row r="21" spans="1:15" s="2" customFormat="1" ht="21" customHeight="1" x14ac:dyDescent="0.3">
      <c r="A21" s="18">
        <v>18</v>
      </c>
      <c r="B21" s="29">
        <v>3469</v>
      </c>
      <c r="C21" s="22" t="s">
        <v>282</v>
      </c>
      <c r="D21" s="18">
        <v>159</v>
      </c>
      <c r="E21" s="18">
        <v>3</v>
      </c>
      <c r="F21" s="22" t="s">
        <v>88</v>
      </c>
      <c r="G21" s="33">
        <v>239224</v>
      </c>
      <c r="H21" s="18"/>
      <c r="I21" s="62"/>
      <c r="J21" s="2" t="str">
        <f t="shared" si="1"/>
        <v/>
      </c>
    </row>
    <row r="22" spans="1:15" s="2" customFormat="1" ht="21" customHeight="1" x14ac:dyDescent="0.3">
      <c r="H22" s="62"/>
      <c r="I22" s="62"/>
      <c r="J22" s="2" t="str">
        <f t="shared" si="1"/>
        <v/>
      </c>
    </row>
    <row r="23" spans="1:15" s="2" customFormat="1" ht="21" customHeight="1" x14ac:dyDescent="0.3">
      <c r="H23" s="62"/>
      <c r="I23" s="62"/>
      <c r="J23" s="2" t="str">
        <f t="shared" si="1"/>
        <v/>
      </c>
    </row>
    <row r="24" spans="1:15" s="2" customFormat="1" ht="21" customHeight="1" x14ac:dyDescent="0.3">
      <c r="H24" s="62"/>
      <c r="I24" s="62"/>
      <c r="J24" s="2" t="str">
        <f t="shared" si="1"/>
        <v/>
      </c>
    </row>
    <row r="25" spans="1:15" s="2" customFormat="1" ht="21" customHeight="1" x14ac:dyDescent="0.3">
      <c r="H25" s="62"/>
      <c r="I25" s="62"/>
    </row>
    <row r="26" spans="1:15" s="2" customFormat="1" ht="21" customHeight="1" x14ac:dyDescent="0.3">
      <c r="H26" s="62"/>
      <c r="I26" s="62"/>
      <c r="J26" s="5" t="s">
        <v>237</v>
      </c>
      <c r="K26" s="2" t="s">
        <v>238</v>
      </c>
      <c r="O26" s="62"/>
    </row>
    <row r="27" spans="1:15" s="2" customFormat="1" ht="21" customHeight="1" x14ac:dyDescent="0.3">
      <c r="H27" s="62"/>
      <c r="I27" s="62"/>
      <c r="J27" s="5"/>
      <c r="K27" s="2" t="s">
        <v>241</v>
      </c>
      <c r="L27" s="2">
        <f>COUNTIF(J$4:J$24,K27)</f>
        <v>0</v>
      </c>
      <c r="O27" s="62"/>
    </row>
    <row r="28" spans="1:15" s="2" customFormat="1" ht="21" customHeight="1" x14ac:dyDescent="0.3">
      <c r="I28" s="62"/>
      <c r="J28" s="5"/>
      <c r="K28" s="2" t="s">
        <v>242</v>
      </c>
      <c r="L28" s="2">
        <f t="shared" ref="L28:L32" si="2">COUNTIF(J$4:J$24,K28)</f>
        <v>4</v>
      </c>
      <c r="O28" s="62"/>
    </row>
    <row r="29" spans="1:15" s="2" customFormat="1" ht="21" customHeight="1" x14ac:dyDescent="0.3">
      <c r="I29" s="62"/>
      <c r="J29" s="5"/>
      <c r="K29" s="2" t="s">
        <v>243</v>
      </c>
      <c r="L29" s="2">
        <f t="shared" si="2"/>
        <v>3</v>
      </c>
      <c r="O29" s="62"/>
    </row>
    <row r="30" spans="1:15" s="2" customFormat="1" ht="21" customHeight="1" x14ac:dyDescent="0.3">
      <c r="I30" s="62"/>
      <c r="J30" s="5"/>
      <c r="K30" s="2" t="s">
        <v>244</v>
      </c>
      <c r="L30" s="2">
        <f t="shared" si="2"/>
        <v>2</v>
      </c>
      <c r="O30" s="62"/>
    </row>
    <row r="31" spans="1:15" s="2" customFormat="1" ht="21" customHeight="1" x14ac:dyDescent="0.3">
      <c r="I31" s="62"/>
      <c r="J31" s="5"/>
      <c r="K31" s="2" t="s">
        <v>245</v>
      </c>
      <c r="L31" s="2">
        <f t="shared" si="2"/>
        <v>3</v>
      </c>
      <c r="O31" s="62"/>
    </row>
    <row r="32" spans="1:15" s="2" customFormat="1" ht="21" customHeight="1" x14ac:dyDescent="0.3">
      <c r="I32" s="62"/>
      <c r="J32" s="5"/>
      <c r="K32" s="2" t="s">
        <v>246</v>
      </c>
      <c r="L32" s="2">
        <f t="shared" si="2"/>
        <v>2</v>
      </c>
      <c r="O32" s="62"/>
    </row>
    <row r="33" spans="1:15" s="2" customFormat="1" ht="21" customHeight="1" x14ac:dyDescent="0.3">
      <c r="I33" s="62"/>
      <c r="J33" s="5"/>
      <c r="K33" s="2" t="s">
        <v>239</v>
      </c>
      <c r="L33" s="2">
        <f>COUNTA(A4:A26)-SUM(L27:L32)</f>
        <v>4</v>
      </c>
      <c r="O33" s="62"/>
    </row>
    <row r="34" spans="1:15" s="2" customFormat="1" ht="21" customHeight="1" x14ac:dyDescent="0.3">
      <c r="I34" s="62"/>
      <c r="J34" s="5"/>
      <c r="K34" s="2" t="s">
        <v>240</v>
      </c>
      <c r="L34" s="2">
        <f>SUM(L27:L33)</f>
        <v>18</v>
      </c>
      <c r="O34" s="62"/>
    </row>
    <row r="35" spans="1:15" s="2" customFormat="1" ht="21" customHeight="1" x14ac:dyDescent="0.3">
      <c r="I35" s="62"/>
      <c r="J35" s="5"/>
      <c r="O35" s="62"/>
    </row>
    <row r="36" spans="1:15" s="2" customFormat="1" ht="21" customHeight="1" x14ac:dyDescent="0.3">
      <c r="I36" s="62"/>
      <c r="J36" s="5" t="s">
        <v>237</v>
      </c>
      <c r="K36" s="2" t="s">
        <v>162</v>
      </c>
      <c r="O36" s="62"/>
    </row>
    <row r="37" spans="1:15" s="2" customFormat="1" ht="21" customHeight="1" x14ac:dyDescent="0.3">
      <c r="I37" s="62"/>
      <c r="K37" s="2" t="s">
        <v>130</v>
      </c>
      <c r="L37" s="2">
        <f>COUNTIF(I$4:I$25,K37)</f>
        <v>11</v>
      </c>
    </row>
    <row r="38" spans="1:15" s="2" customFormat="1" ht="21" customHeight="1" x14ac:dyDescent="0.3">
      <c r="I38" s="62"/>
      <c r="K38" s="2" t="s">
        <v>131</v>
      </c>
      <c r="L38" s="2">
        <f>COUNTIF(I$4:I$25,K38)</f>
        <v>5</v>
      </c>
    </row>
    <row r="39" spans="1:15" s="2" customFormat="1" ht="21" customHeight="1" x14ac:dyDescent="0.3">
      <c r="H39" s="62"/>
      <c r="I39" s="62"/>
      <c r="K39" s="2" t="s">
        <v>262</v>
      </c>
      <c r="L39" s="2">
        <f>L37+L38</f>
        <v>16</v>
      </c>
    </row>
    <row r="40" spans="1:15" s="2" customFormat="1" ht="21" customHeight="1" x14ac:dyDescent="0.3">
      <c r="H40" s="62"/>
      <c r="I40" s="62"/>
    </row>
    <row r="41" spans="1:15" s="2" customFormat="1" ht="21" customHeight="1" x14ac:dyDescent="0.3">
      <c r="H41" s="62"/>
      <c r="I41" s="62"/>
    </row>
    <row r="42" spans="1:15" s="2" customFormat="1" ht="21" customHeight="1" x14ac:dyDescent="0.3">
      <c r="H42" s="62"/>
      <c r="I42" s="62"/>
    </row>
    <row r="43" spans="1:15" s="2" customFormat="1" ht="21" customHeight="1" x14ac:dyDescent="0.3">
      <c r="H43" s="62"/>
      <c r="I43" s="62"/>
    </row>
    <row r="44" spans="1:15" s="2" customFormat="1" ht="21" customHeight="1" x14ac:dyDescent="0.3">
      <c r="H44" s="62"/>
      <c r="I44" s="62"/>
    </row>
    <row r="45" spans="1:15" s="2" customFormat="1" ht="21" customHeight="1" x14ac:dyDescent="0.3">
      <c r="H45" s="62"/>
      <c r="I45" s="62"/>
    </row>
    <row r="46" spans="1:15" s="2" customFormat="1" ht="21" customHeight="1" x14ac:dyDescent="0.3">
      <c r="H46" s="62"/>
      <c r="I46" s="62"/>
    </row>
    <row r="47" spans="1:15" s="2" customFormat="1" x14ac:dyDescent="0.3">
      <c r="H47" s="62"/>
      <c r="I47" s="62"/>
    </row>
    <row r="48" spans="1:15" x14ac:dyDescent="0.3">
      <c r="A48" s="2"/>
      <c r="B48" s="2"/>
      <c r="C48" s="2"/>
      <c r="D48" s="2"/>
      <c r="E48" s="2"/>
      <c r="F48" s="2"/>
      <c r="G48" s="2"/>
      <c r="H48" s="62"/>
    </row>
    <row r="49" spans="1:8" x14ac:dyDescent="0.3">
      <c r="A49" s="2"/>
      <c r="B49" s="2"/>
      <c r="C49" s="2"/>
      <c r="D49" s="2"/>
      <c r="E49" s="2"/>
      <c r="F49" s="2"/>
      <c r="G49" s="2"/>
      <c r="H49" s="62"/>
    </row>
  </sheetData>
  <sortState xmlns:xlrd2="http://schemas.microsoft.com/office/spreadsheetml/2017/richdata2" ref="A4:O19">
    <sortCondition ref="I15"/>
  </sortState>
  <mergeCells count="1">
    <mergeCell ref="A1:H1"/>
  </mergeCells>
  <pageMargins left="1.3779527559055118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O47"/>
  <sheetViews>
    <sheetView view="pageLayout" zoomScale="85" zoomScaleNormal="90" zoomScalePageLayoutView="85" workbookViewId="0">
      <selection activeCell="D3" sqref="D3"/>
    </sheetView>
  </sheetViews>
  <sheetFormatPr defaultRowHeight="20.25" x14ac:dyDescent="0.3"/>
  <cols>
    <col min="1" max="1" width="3.625" customWidth="1"/>
    <col min="2" max="2" width="17.125" customWidth="1"/>
    <col min="3" max="3" width="21" bestFit="1" customWidth="1"/>
    <col min="4" max="4" width="5.875" customWidth="1"/>
    <col min="5" max="5" width="4.25" customWidth="1"/>
    <col min="6" max="6" width="10.25" customWidth="1"/>
    <col min="7" max="7" width="13.375" bestFit="1" customWidth="1"/>
    <col min="8" max="8" width="13.75" style="12" customWidth="1"/>
    <col min="9" max="9" width="9.75" style="62" customWidth="1"/>
    <col min="10" max="10" width="16.75" style="2" customWidth="1"/>
    <col min="11" max="12" width="12.125" style="2" customWidth="1"/>
    <col min="13" max="14" width="8.75" style="2"/>
  </cols>
  <sheetData>
    <row r="1" spans="1:10" x14ac:dyDescent="0.3">
      <c r="A1" s="71" t="s">
        <v>120</v>
      </c>
      <c r="B1" s="73"/>
      <c r="C1" s="73"/>
      <c r="D1" s="73"/>
      <c r="E1" s="73"/>
      <c r="F1" s="73"/>
      <c r="G1" s="73"/>
      <c r="H1" s="73"/>
    </row>
    <row r="2" spans="1:10" x14ac:dyDescent="0.3">
      <c r="A2" s="10"/>
      <c r="B2" s="10"/>
      <c r="C2" s="10"/>
      <c r="D2" s="10"/>
      <c r="E2" s="10"/>
      <c r="F2" s="10"/>
      <c r="G2" s="10"/>
    </row>
    <row r="3" spans="1:10" ht="40.5" x14ac:dyDescent="0.3">
      <c r="A3" s="26" t="s">
        <v>2</v>
      </c>
      <c r="B3" s="26" t="s">
        <v>0</v>
      </c>
      <c r="C3" s="26" t="s">
        <v>1</v>
      </c>
      <c r="D3" s="17" t="s">
        <v>85</v>
      </c>
      <c r="E3" s="17" t="s">
        <v>86</v>
      </c>
      <c r="F3" s="17" t="s">
        <v>87</v>
      </c>
      <c r="G3" s="26" t="s">
        <v>93</v>
      </c>
      <c r="H3" s="17" t="s">
        <v>95</v>
      </c>
      <c r="I3" s="62" t="s">
        <v>162</v>
      </c>
      <c r="J3" s="2" t="s">
        <v>276</v>
      </c>
    </row>
    <row r="4" spans="1:10" x14ac:dyDescent="0.3">
      <c r="A4" s="18">
        <v>1</v>
      </c>
      <c r="B4" s="29">
        <v>3480</v>
      </c>
      <c r="C4" s="22" t="s">
        <v>70</v>
      </c>
      <c r="D4" s="18">
        <v>144</v>
      </c>
      <c r="E4" s="18">
        <v>3</v>
      </c>
      <c r="F4" s="22" t="s">
        <v>88</v>
      </c>
      <c r="G4" s="33">
        <v>238627</v>
      </c>
      <c r="H4" s="18" t="s">
        <v>98</v>
      </c>
      <c r="I4" s="62" t="s">
        <v>130</v>
      </c>
      <c r="J4" s="2" t="str">
        <f>E4&amp;F4</f>
        <v>3บ้านเหล่า</v>
      </c>
    </row>
    <row r="5" spans="1:10" x14ac:dyDescent="0.3">
      <c r="A5" s="18">
        <v>2</v>
      </c>
      <c r="B5" s="29">
        <v>3467</v>
      </c>
      <c r="C5" s="22" t="s">
        <v>114</v>
      </c>
      <c r="D5" s="18">
        <v>68</v>
      </c>
      <c r="E5" s="18">
        <v>4</v>
      </c>
      <c r="F5" s="22" t="s">
        <v>88</v>
      </c>
      <c r="G5" s="33">
        <v>238991</v>
      </c>
      <c r="H5" s="18" t="s">
        <v>107</v>
      </c>
      <c r="I5" s="62" t="s">
        <v>130</v>
      </c>
      <c r="J5" s="2" t="str">
        <f t="shared" ref="J5:J24" si="0">E5&amp;F5</f>
        <v>4บ้านเหล่า</v>
      </c>
    </row>
    <row r="6" spans="1:10" x14ac:dyDescent="0.3">
      <c r="A6" s="18">
        <v>3</v>
      </c>
      <c r="B6" s="34">
        <v>3419</v>
      </c>
      <c r="C6" s="22" t="s">
        <v>68</v>
      </c>
      <c r="D6" s="18">
        <v>106</v>
      </c>
      <c r="E6" s="18">
        <v>1</v>
      </c>
      <c r="F6" s="22" t="s">
        <v>88</v>
      </c>
      <c r="G6" s="33">
        <v>238786</v>
      </c>
      <c r="H6" s="18" t="s">
        <v>231</v>
      </c>
      <c r="I6" s="62" t="s">
        <v>130</v>
      </c>
      <c r="J6" s="2" t="str">
        <f t="shared" si="0"/>
        <v>1บ้านเหล่า</v>
      </c>
    </row>
    <row r="7" spans="1:10" x14ac:dyDescent="0.3">
      <c r="A7" s="18">
        <v>4</v>
      </c>
      <c r="B7" s="34">
        <v>3420</v>
      </c>
      <c r="C7" s="22" t="s">
        <v>69</v>
      </c>
      <c r="D7" s="18">
        <v>47</v>
      </c>
      <c r="E7" s="18">
        <v>4</v>
      </c>
      <c r="F7" s="22" t="s">
        <v>88</v>
      </c>
      <c r="G7" s="33">
        <v>238765</v>
      </c>
      <c r="H7" s="18" t="s">
        <v>232</v>
      </c>
      <c r="I7" s="62" t="s">
        <v>130</v>
      </c>
      <c r="J7" s="2" t="str">
        <f t="shared" si="0"/>
        <v>4บ้านเหล่า</v>
      </c>
    </row>
    <row r="8" spans="1:10" x14ac:dyDescent="0.3">
      <c r="A8" s="18">
        <v>5</v>
      </c>
      <c r="B8" s="29">
        <v>3421</v>
      </c>
      <c r="C8" s="22" t="s">
        <v>71</v>
      </c>
      <c r="D8" s="18">
        <v>172</v>
      </c>
      <c r="E8" s="18">
        <v>4</v>
      </c>
      <c r="F8" s="22" t="s">
        <v>88</v>
      </c>
      <c r="G8" s="33">
        <v>238813</v>
      </c>
      <c r="H8" s="18" t="s">
        <v>191</v>
      </c>
      <c r="I8" s="62" t="s">
        <v>131</v>
      </c>
      <c r="J8" s="2" t="str">
        <f t="shared" si="0"/>
        <v>4บ้านเหล่า</v>
      </c>
    </row>
    <row r="9" spans="1:10" x14ac:dyDescent="0.3">
      <c r="A9" s="18">
        <v>6</v>
      </c>
      <c r="B9" s="29">
        <v>3422</v>
      </c>
      <c r="C9" s="22" t="s">
        <v>72</v>
      </c>
      <c r="D9" s="18" t="s">
        <v>91</v>
      </c>
      <c r="E9" s="18">
        <v>2</v>
      </c>
      <c r="F9" s="22" t="s">
        <v>92</v>
      </c>
      <c r="G9" s="33">
        <v>238764</v>
      </c>
      <c r="H9" s="18" t="s">
        <v>115</v>
      </c>
      <c r="I9" s="62" t="s">
        <v>131</v>
      </c>
      <c r="J9" s="2" t="str">
        <f t="shared" si="0"/>
        <v>2ห้วยแก้ว</v>
      </c>
    </row>
    <row r="10" spans="1:10" x14ac:dyDescent="0.3">
      <c r="A10" s="18">
        <v>7</v>
      </c>
      <c r="B10" s="34">
        <v>3423</v>
      </c>
      <c r="C10" s="22" t="s">
        <v>73</v>
      </c>
      <c r="D10" s="18">
        <v>28</v>
      </c>
      <c r="E10" s="18">
        <v>4</v>
      </c>
      <c r="F10" s="22" t="s">
        <v>88</v>
      </c>
      <c r="G10" s="33">
        <v>238860</v>
      </c>
      <c r="H10" s="18" t="s">
        <v>110</v>
      </c>
      <c r="I10" s="62" t="s">
        <v>131</v>
      </c>
      <c r="J10" s="2" t="str">
        <f t="shared" si="0"/>
        <v>4บ้านเหล่า</v>
      </c>
    </row>
    <row r="11" spans="1:10" x14ac:dyDescent="0.3">
      <c r="A11" s="18">
        <v>8</v>
      </c>
      <c r="B11" s="29">
        <v>3424</v>
      </c>
      <c r="C11" s="22" t="s">
        <v>74</v>
      </c>
      <c r="D11" s="18">
        <v>149</v>
      </c>
      <c r="E11" s="18">
        <v>12</v>
      </c>
      <c r="F11" s="22" t="s">
        <v>88</v>
      </c>
      <c r="G11" s="33">
        <v>238650</v>
      </c>
      <c r="H11" s="18" t="s">
        <v>233</v>
      </c>
      <c r="I11" s="62" t="s">
        <v>131</v>
      </c>
      <c r="J11" s="2" t="str">
        <f t="shared" si="0"/>
        <v>12บ้านเหล่า</v>
      </c>
    </row>
    <row r="12" spans="1:10" x14ac:dyDescent="0.3">
      <c r="A12" s="18">
        <v>9</v>
      </c>
      <c r="B12" s="29">
        <v>3425</v>
      </c>
      <c r="C12" s="22" t="s">
        <v>75</v>
      </c>
      <c r="D12" s="18">
        <v>127</v>
      </c>
      <c r="E12" s="18">
        <v>14</v>
      </c>
      <c r="F12" s="22" t="s">
        <v>88</v>
      </c>
      <c r="G12" s="33">
        <v>238838</v>
      </c>
      <c r="H12" s="18" t="s">
        <v>116</v>
      </c>
      <c r="I12" s="62" t="s">
        <v>131</v>
      </c>
      <c r="J12" s="2" t="str">
        <f t="shared" si="0"/>
        <v>14บ้านเหล่า</v>
      </c>
    </row>
    <row r="13" spans="1:10" x14ac:dyDescent="0.3">
      <c r="A13" s="18">
        <v>10</v>
      </c>
      <c r="B13" s="34">
        <v>3426</v>
      </c>
      <c r="C13" s="22" t="s">
        <v>156</v>
      </c>
      <c r="D13" s="18">
        <v>168</v>
      </c>
      <c r="E13" s="18">
        <v>14</v>
      </c>
      <c r="F13" s="22" t="s">
        <v>88</v>
      </c>
      <c r="G13" s="33">
        <v>238740</v>
      </c>
      <c r="H13" s="18" t="s">
        <v>234</v>
      </c>
      <c r="I13" s="62" t="s">
        <v>131</v>
      </c>
      <c r="J13" s="2" t="str">
        <f t="shared" si="0"/>
        <v>14บ้านเหล่า</v>
      </c>
    </row>
    <row r="14" spans="1:10" ht="21" customHeight="1" x14ac:dyDescent="0.3">
      <c r="A14" s="18">
        <v>11</v>
      </c>
      <c r="B14" s="29">
        <v>3427</v>
      </c>
      <c r="C14" s="22" t="s">
        <v>76</v>
      </c>
      <c r="D14" s="18">
        <v>26</v>
      </c>
      <c r="E14" s="18">
        <v>2</v>
      </c>
      <c r="F14" s="22" t="s">
        <v>88</v>
      </c>
      <c r="G14" s="33">
        <v>238798</v>
      </c>
      <c r="H14" s="18" t="s">
        <v>235</v>
      </c>
      <c r="I14" s="62" t="s">
        <v>131</v>
      </c>
      <c r="J14" s="2" t="str">
        <f t="shared" si="0"/>
        <v>2บ้านเหล่า</v>
      </c>
    </row>
    <row r="15" spans="1:10" ht="21" customHeight="1" x14ac:dyDescent="0.3">
      <c r="A15" s="18">
        <v>12</v>
      </c>
      <c r="B15" s="29">
        <v>3428</v>
      </c>
      <c r="C15" s="22" t="s">
        <v>77</v>
      </c>
      <c r="D15" s="18">
        <v>24</v>
      </c>
      <c r="E15" s="18">
        <v>12</v>
      </c>
      <c r="F15" s="22" t="s">
        <v>88</v>
      </c>
      <c r="G15" s="33">
        <v>238874</v>
      </c>
      <c r="H15" s="18" t="s">
        <v>117</v>
      </c>
      <c r="I15" s="62" t="s">
        <v>131</v>
      </c>
      <c r="J15" s="2" t="str">
        <f t="shared" si="0"/>
        <v>12บ้านเหล่า</v>
      </c>
    </row>
    <row r="16" spans="1:10" ht="21" customHeight="1" x14ac:dyDescent="0.3">
      <c r="A16" s="18">
        <v>13</v>
      </c>
      <c r="B16" s="29">
        <v>3429</v>
      </c>
      <c r="C16" s="22" t="s">
        <v>78</v>
      </c>
      <c r="D16" s="18">
        <v>119</v>
      </c>
      <c r="E16" s="18">
        <v>4</v>
      </c>
      <c r="F16" s="22" t="s">
        <v>88</v>
      </c>
      <c r="G16" s="33">
        <v>238750</v>
      </c>
      <c r="H16" s="18" t="s">
        <v>118</v>
      </c>
      <c r="I16" s="62" t="s">
        <v>131</v>
      </c>
      <c r="J16" s="2" t="str">
        <f t="shared" si="0"/>
        <v>4บ้านเหล่า</v>
      </c>
    </row>
    <row r="17" spans="8:15" s="2" customFormat="1" ht="21" customHeight="1" x14ac:dyDescent="0.3">
      <c r="H17" s="62"/>
      <c r="I17" s="62"/>
      <c r="J17" s="2" t="str">
        <f t="shared" si="0"/>
        <v/>
      </c>
    </row>
    <row r="18" spans="8:15" s="2" customFormat="1" ht="21" customHeight="1" x14ac:dyDescent="0.3">
      <c r="H18" s="62"/>
      <c r="I18" s="62"/>
      <c r="J18" s="2" t="str">
        <f>E18&amp;F18</f>
        <v/>
      </c>
    </row>
    <row r="19" spans="8:15" s="2" customFormat="1" ht="21" customHeight="1" x14ac:dyDescent="0.3">
      <c r="H19" s="62"/>
      <c r="I19" s="62"/>
      <c r="J19" s="2" t="str">
        <f t="shared" si="0"/>
        <v/>
      </c>
    </row>
    <row r="20" spans="8:15" s="2" customFormat="1" ht="21" customHeight="1" x14ac:dyDescent="0.3">
      <c r="H20" s="62"/>
      <c r="I20" s="62"/>
      <c r="J20" s="2" t="str">
        <f t="shared" si="0"/>
        <v/>
      </c>
    </row>
    <row r="21" spans="8:15" s="2" customFormat="1" ht="21" customHeight="1" x14ac:dyDescent="0.3">
      <c r="H21" s="62"/>
      <c r="I21" s="62"/>
      <c r="J21" s="2" t="str">
        <f t="shared" si="0"/>
        <v/>
      </c>
    </row>
    <row r="22" spans="8:15" s="2" customFormat="1" ht="21" customHeight="1" x14ac:dyDescent="0.3">
      <c r="H22" s="62"/>
      <c r="I22" s="62"/>
      <c r="J22" s="2" t="str">
        <f t="shared" si="0"/>
        <v/>
      </c>
    </row>
    <row r="23" spans="8:15" s="2" customFormat="1" ht="21" customHeight="1" x14ac:dyDescent="0.3">
      <c r="H23" s="62"/>
      <c r="I23" s="62"/>
      <c r="J23" s="2" t="str">
        <f t="shared" si="0"/>
        <v/>
      </c>
    </row>
    <row r="24" spans="8:15" s="2" customFormat="1" ht="21" customHeight="1" x14ac:dyDescent="0.3">
      <c r="H24" s="62"/>
      <c r="I24" s="62"/>
      <c r="J24" s="2" t="str">
        <f t="shared" si="0"/>
        <v/>
      </c>
    </row>
    <row r="25" spans="8:15" s="2" customFormat="1" ht="21" customHeight="1" x14ac:dyDescent="0.3">
      <c r="H25" s="62"/>
      <c r="I25" s="62"/>
    </row>
    <row r="26" spans="8:15" s="2" customFormat="1" ht="21" customHeight="1" x14ac:dyDescent="0.3">
      <c r="I26" s="62"/>
      <c r="J26" s="5" t="s">
        <v>237</v>
      </c>
      <c r="K26" s="2" t="s">
        <v>238</v>
      </c>
      <c r="O26" s="62"/>
    </row>
    <row r="27" spans="8:15" s="2" customFormat="1" ht="21" customHeight="1" x14ac:dyDescent="0.3">
      <c r="I27" s="62"/>
      <c r="J27" s="5"/>
      <c r="K27" s="2" t="s">
        <v>241</v>
      </c>
      <c r="L27" s="2">
        <f>COUNTIF(J$4:J$24,K27)</f>
        <v>1</v>
      </c>
      <c r="O27" s="62"/>
    </row>
    <row r="28" spans="8:15" s="2" customFormat="1" ht="21" customHeight="1" x14ac:dyDescent="0.3">
      <c r="I28" s="62"/>
      <c r="J28" s="5"/>
      <c r="K28" s="2" t="s">
        <v>242</v>
      </c>
      <c r="L28" s="2">
        <f t="shared" ref="L28:L32" si="1">COUNTIF(J$4:J$24,K28)</f>
        <v>1</v>
      </c>
      <c r="O28" s="62"/>
    </row>
    <row r="29" spans="8:15" s="2" customFormat="1" ht="21" customHeight="1" x14ac:dyDescent="0.3">
      <c r="I29" s="62"/>
      <c r="J29" s="5"/>
      <c r="K29" s="2" t="s">
        <v>243</v>
      </c>
      <c r="L29" s="2">
        <f t="shared" si="1"/>
        <v>1</v>
      </c>
      <c r="O29" s="62"/>
    </row>
    <row r="30" spans="8:15" s="2" customFormat="1" ht="21" customHeight="1" x14ac:dyDescent="0.3">
      <c r="I30" s="62"/>
      <c r="J30" s="5"/>
      <c r="K30" s="2" t="s">
        <v>244</v>
      </c>
      <c r="L30" s="2">
        <f t="shared" si="1"/>
        <v>5</v>
      </c>
      <c r="O30" s="62"/>
    </row>
    <row r="31" spans="8:15" s="2" customFormat="1" ht="21" customHeight="1" x14ac:dyDescent="0.3">
      <c r="I31" s="62"/>
      <c r="J31" s="5"/>
      <c r="K31" s="2" t="s">
        <v>245</v>
      </c>
      <c r="L31" s="2">
        <f t="shared" si="1"/>
        <v>2</v>
      </c>
      <c r="O31" s="62"/>
    </row>
    <row r="32" spans="8:15" s="2" customFormat="1" ht="21" customHeight="1" x14ac:dyDescent="0.3">
      <c r="I32" s="62"/>
      <c r="J32" s="5"/>
      <c r="K32" s="2" t="s">
        <v>246</v>
      </c>
      <c r="L32" s="2">
        <f t="shared" si="1"/>
        <v>2</v>
      </c>
      <c r="O32" s="62"/>
    </row>
    <row r="33" spans="8:15" s="2" customFormat="1" ht="21" customHeight="1" x14ac:dyDescent="0.3">
      <c r="I33" s="62"/>
      <c r="J33" s="5"/>
      <c r="K33" s="2" t="s">
        <v>239</v>
      </c>
      <c r="L33" s="2">
        <f>COUNTA(A4:A24)-SUM(L27:L32)</f>
        <v>1</v>
      </c>
      <c r="O33" s="62"/>
    </row>
    <row r="34" spans="8:15" s="2" customFormat="1" ht="21" customHeight="1" x14ac:dyDescent="0.3">
      <c r="I34" s="62"/>
      <c r="J34" s="5"/>
      <c r="K34" s="2" t="s">
        <v>240</v>
      </c>
      <c r="L34" s="2">
        <f>SUM(L27:L33)</f>
        <v>13</v>
      </c>
      <c r="O34" s="62"/>
    </row>
    <row r="35" spans="8:15" s="2" customFormat="1" ht="21" customHeight="1" x14ac:dyDescent="0.3">
      <c r="I35" s="62"/>
      <c r="J35" s="5"/>
      <c r="O35" s="62"/>
    </row>
    <row r="36" spans="8:15" s="2" customFormat="1" ht="21" customHeight="1" x14ac:dyDescent="0.3">
      <c r="I36" s="62"/>
      <c r="J36" s="5" t="s">
        <v>237</v>
      </c>
      <c r="K36" s="2" t="s">
        <v>162</v>
      </c>
      <c r="O36" s="62"/>
    </row>
    <row r="37" spans="8:15" s="2" customFormat="1" ht="21" customHeight="1" x14ac:dyDescent="0.3">
      <c r="H37" s="62"/>
      <c r="I37" s="62"/>
      <c r="K37" s="2" t="s">
        <v>130</v>
      </c>
      <c r="L37" s="2">
        <f>COUNTIF(I$4:I$25,K37)</f>
        <v>4</v>
      </c>
    </row>
    <row r="38" spans="8:15" s="2" customFormat="1" ht="21" customHeight="1" x14ac:dyDescent="0.3">
      <c r="H38" s="62"/>
      <c r="I38" s="62"/>
      <c r="K38" s="2" t="s">
        <v>131</v>
      </c>
      <c r="L38" s="2">
        <f>COUNTIF(I$4:I$25,K38)</f>
        <v>9</v>
      </c>
    </row>
    <row r="39" spans="8:15" s="2" customFormat="1" ht="21" customHeight="1" x14ac:dyDescent="0.3">
      <c r="H39" s="62"/>
      <c r="I39" s="62"/>
      <c r="K39" s="2" t="s">
        <v>262</v>
      </c>
      <c r="L39" s="2">
        <f>L37+L38</f>
        <v>13</v>
      </c>
    </row>
    <row r="40" spans="8:15" s="2" customFormat="1" ht="21" customHeight="1" x14ac:dyDescent="0.3">
      <c r="H40" s="62"/>
      <c r="I40" s="62"/>
    </row>
    <row r="41" spans="8:15" s="2" customFormat="1" ht="21" customHeight="1" x14ac:dyDescent="0.3">
      <c r="H41" s="62"/>
      <c r="I41" s="62"/>
    </row>
    <row r="42" spans="8:15" s="2" customFormat="1" ht="21" customHeight="1" x14ac:dyDescent="0.3">
      <c r="H42" s="62"/>
      <c r="I42" s="62"/>
    </row>
    <row r="43" spans="8:15" s="2" customFormat="1" ht="21" customHeight="1" x14ac:dyDescent="0.3">
      <c r="H43" s="62"/>
      <c r="I43" s="62"/>
    </row>
    <row r="44" spans="8:15" s="2" customFormat="1" ht="21" customHeight="1" x14ac:dyDescent="0.3">
      <c r="H44" s="62"/>
      <c r="I44" s="62"/>
    </row>
    <row r="45" spans="8:15" s="2" customFormat="1" ht="21" customHeight="1" x14ac:dyDescent="0.3">
      <c r="H45" s="62"/>
      <c r="I45" s="62"/>
    </row>
    <row r="46" spans="8:15" s="2" customFormat="1" ht="21" customHeight="1" x14ac:dyDescent="0.3">
      <c r="H46" s="62"/>
      <c r="I46" s="62"/>
    </row>
    <row r="47" spans="8:15" s="2" customFormat="1" x14ac:dyDescent="0.3">
      <c r="H47" s="62"/>
      <c r="I47" s="62"/>
    </row>
  </sheetData>
  <sortState xmlns:xlrd2="http://schemas.microsoft.com/office/spreadsheetml/2017/richdata2" ref="A4:O16">
    <sortCondition ref="I8"/>
  </sortState>
  <mergeCells count="1">
    <mergeCell ref="A1:H1"/>
  </mergeCells>
  <pageMargins left="1.3779527559055118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N28"/>
  <sheetViews>
    <sheetView tabSelected="1" view="pageLayout" zoomScale="70" zoomScaleNormal="100" zoomScalePageLayoutView="70" workbookViewId="0">
      <selection activeCell="F17" sqref="F17"/>
    </sheetView>
  </sheetViews>
  <sheetFormatPr defaultColWidth="8.75" defaultRowHeight="24" x14ac:dyDescent="0.55000000000000004"/>
  <cols>
    <col min="1" max="1" width="32.25" style="57" customWidth="1"/>
    <col min="2" max="4" width="12.375" style="61" customWidth="1"/>
    <col min="5" max="5" width="8.875" style="61" customWidth="1"/>
    <col min="6" max="6" width="25.75" style="57" customWidth="1"/>
    <col min="7" max="12" width="6.625" style="57" customWidth="1"/>
    <col min="13" max="13" width="8.5" style="57" customWidth="1"/>
    <col min="14" max="14" width="6.625" style="57" customWidth="1"/>
    <col min="15" max="16384" width="8.75" style="57"/>
  </cols>
  <sheetData>
    <row r="2" spans="1:14" x14ac:dyDescent="0.55000000000000004">
      <c r="A2" s="57" t="s">
        <v>247</v>
      </c>
      <c r="F2" s="57" t="s">
        <v>247</v>
      </c>
    </row>
    <row r="3" spans="1:14" x14ac:dyDescent="0.55000000000000004">
      <c r="A3" s="57" t="s">
        <v>265</v>
      </c>
      <c r="F3" s="57" t="s">
        <v>265</v>
      </c>
    </row>
    <row r="5" spans="1:14" x14ac:dyDescent="0.55000000000000004">
      <c r="A5" s="75" t="s">
        <v>248</v>
      </c>
      <c r="B5" s="75" t="s">
        <v>259</v>
      </c>
      <c r="C5" s="75"/>
      <c r="D5" s="75"/>
      <c r="E5" s="74" t="s">
        <v>266</v>
      </c>
      <c r="F5" s="74" t="s">
        <v>267</v>
      </c>
      <c r="G5" s="76" t="s">
        <v>272</v>
      </c>
      <c r="H5" s="76"/>
      <c r="I5" s="76"/>
      <c r="J5" s="76"/>
      <c r="K5" s="76"/>
      <c r="L5" s="76"/>
      <c r="M5" s="76" t="s">
        <v>275</v>
      </c>
      <c r="N5" s="74" t="s">
        <v>262</v>
      </c>
    </row>
    <row r="6" spans="1:14" x14ac:dyDescent="0.55000000000000004">
      <c r="A6" s="75"/>
      <c r="B6" s="58" t="s">
        <v>260</v>
      </c>
      <c r="C6" s="58" t="s">
        <v>261</v>
      </c>
      <c r="D6" s="58" t="s">
        <v>262</v>
      </c>
      <c r="E6" s="74"/>
      <c r="F6" s="74"/>
      <c r="G6" s="66" t="s">
        <v>268</v>
      </c>
      <c r="H6" s="66" t="s">
        <v>269</v>
      </c>
      <c r="I6" s="66" t="s">
        <v>270</v>
      </c>
      <c r="J6" s="66" t="s">
        <v>271</v>
      </c>
      <c r="K6" s="66" t="s">
        <v>273</v>
      </c>
      <c r="L6" s="66" t="s">
        <v>274</v>
      </c>
      <c r="M6" s="76"/>
      <c r="N6" s="74"/>
    </row>
    <row r="7" spans="1:14" x14ac:dyDescent="0.55000000000000004">
      <c r="A7" s="60" t="s">
        <v>249</v>
      </c>
      <c r="B7" s="59">
        <f>อ.1!L37</f>
        <v>3</v>
      </c>
      <c r="C7" s="59">
        <f>อ.1!L38</f>
        <v>2</v>
      </c>
      <c r="D7" s="59">
        <f>SUM(B7:C7)</f>
        <v>5</v>
      </c>
      <c r="E7" s="59">
        <v>1</v>
      </c>
      <c r="F7" s="60" t="s">
        <v>249</v>
      </c>
      <c r="G7" s="59">
        <f>อ.1!$L27</f>
        <v>0</v>
      </c>
      <c r="H7" s="59">
        <f>อ.1!$L28</f>
        <v>1</v>
      </c>
      <c r="I7" s="59">
        <f>อ.1!$L29</f>
        <v>0</v>
      </c>
      <c r="J7" s="59">
        <f>อ.1!$L30</f>
        <v>1</v>
      </c>
      <c r="K7" s="59">
        <f>อ.1!$L31</f>
        <v>2</v>
      </c>
      <c r="L7" s="59">
        <f>อ.1!$L32</f>
        <v>1</v>
      </c>
      <c r="M7" s="59">
        <f>อ.1!$L33</f>
        <v>0</v>
      </c>
      <c r="N7" s="59">
        <f>อ.1!$L34</f>
        <v>5</v>
      </c>
    </row>
    <row r="8" spans="1:14" x14ac:dyDescent="0.55000000000000004">
      <c r="A8" s="60" t="s">
        <v>250</v>
      </c>
      <c r="B8" s="59">
        <f>อ.2!L37</f>
        <v>3</v>
      </c>
      <c r="C8" s="59">
        <f>อ.2!L38</f>
        <v>5</v>
      </c>
      <c r="D8" s="59">
        <f t="shared" ref="D8:D16" si="0">SUM(B8:C8)</f>
        <v>8</v>
      </c>
      <c r="E8" s="59">
        <v>1</v>
      </c>
      <c r="F8" s="60" t="s">
        <v>250</v>
      </c>
      <c r="G8" s="59">
        <f>อ.2!$L27</f>
        <v>0</v>
      </c>
      <c r="H8" s="59">
        <f>อ.2!$L28</f>
        <v>0</v>
      </c>
      <c r="I8" s="59">
        <f>อ.2!$L29</f>
        <v>2</v>
      </c>
      <c r="J8" s="59">
        <f>อ.2!$L30</f>
        <v>2</v>
      </c>
      <c r="K8" s="59">
        <f>อ.2!$L31</f>
        <v>2</v>
      </c>
      <c r="L8" s="59">
        <f>อ.2!$L32</f>
        <v>1</v>
      </c>
      <c r="M8" s="59">
        <f>อ.2!$L33</f>
        <v>1</v>
      </c>
      <c r="N8" s="59">
        <f>อ.2!$L34</f>
        <v>8</v>
      </c>
    </row>
    <row r="9" spans="1:14" x14ac:dyDescent="0.55000000000000004">
      <c r="A9" s="60" t="s">
        <v>251</v>
      </c>
      <c r="B9" s="59">
        <f>อ.3!L37</f>
        <v>6</v>
      </c>
      <c r="C9" s="59">
        <f>อ.3!L38</f>
        <v>5</v>
      </c>
      <c r="D9" s="59">
        <f t="shared" si="0"/>
        <v>11</v>
      </c>
      <c r="E9" s="59">
        <v>1</v>
      </c>
      <c r="F9" s="60" t="s">
        <v>251</v>
      </c>
      <c r="G9" s="59">
        <f>อ.3!$L27</f>
        <v>0</v>
      </c>
      <c r="H9" s="59">
        <f>อ.3!$L28</f>
        <v>2</v>
      </c>
      <c r="I9" s="59">
        <f>อ.3!$L29</f>
        <v>2</v>
      </c>
      <c r="J9" s="59">
        <f>อ.3!$L30</f>
        <v>2</v>
      </c>
      <c r="K9" s="59">
        <f>อ.3!$L31</f>
        <v>3</v>
      </c>
      <c r="L9" s="59">
        <f>อ.3!$L32</f>
        <v>2</v>
      </c>
      <c r="M9" s="59">
        <f>อ.3!$L33</f>
        <v>0</v>
      </c>
      <c r="N9" s="59">
        <f>อ.3!$L34</f>
        <v>11</v>
      </c>
    </row>
    <row r="10" spans="1:14" x14ac:dyDescent="0.55000000000000004">
      <c r="A10" s="60" t="s">
        <v>252</v>
      </c>
      <c r="B10" s="59">
        <f>ป.1!L37</f>
        <v>4</v>
      </c>
      <c r="C10" s="59">
        <f>ป.1!L38</f>
        <v>4</v>
      </c>
      <c r="D10" s="59">
        <f t="shared" si="0"/>
        <v>8</v>
      </c>
      <c r="E10" s="59">
        <v>1</v>
      </c>
      <c r="F10" s="60" t="s">
        <v>252</v>
      </c>
      <c r="G10" s="59">
        <f>ป.1!$L27</f>
        <v>1</v>
      </c>
      <c r="H10" s="59">
        <f>ป.1!$L28</f>
        <v>1</v>
      </c>
      <c r="I10" s="59">
        <f>ป.1!$L29</f>
        <v>0</v>
      </c>
      <c r="J10" s="59">
        <f>ป.1!$L30</f>
        <v>4</v>
      </c>
      <c r="K10" s="59">
        <f>ป.1!$L31</f>
        <v>2</v>
      </c>
      <c r="L10" s="59">
        <f>ป.1!$L32</f>
        <v>0</v>
      </c>
      <c r="M10" s="59">
        <f>ป.1!$L33</f>
        <v>1</v>
      </c>
      <c r="N10" s="59">
        <f>ป.1!$L34</f>
        <v>9</v>
      </c>
    </row>
    <row r="11" spans="1:14" x14ac:dyDescent="0.55000000000000004">
      <c r="A11" s="60" t="s">
        <v>253</v>
      </c>
      <c r="B11" s="59">
        <f>ป.2!L37</f>
        <v>13</v>
      </c>
      <c r="C11" s="59">
        <f>ป.2!L38</f>
        <v>8</v>
      </c>
      <c r="D11" s="59">
        <f t="shared" si="0"/>
        <v>21</v>
      </c>
      <c r="E11" s="59">
        <v>1</v>
      </c>
      <c r="F11" s="60" t="s">
        <v>253</v>
      </c>
      <c r="G11" s="59">
        <f>ป.2!$L27</f>
        <v>1</v>
      </c>
      <c r="H11" s="59">
        <f>ป.2!$L28</f>
        <v>8</v>
      </c>
      <c r="I11" s="59">
        <f>ป.2!$L29</f>
        <v>4</v>
      </c>
      <c r="J11" s="59">
        <f>ป.2!$L30</f>
        <v>5</v>
      </c>
      <c r="K11" s="59">
        <f>ป.2!$L31</f>
        <v>1</v>
      </c>
      <c r="L11" s="59">
        <f>ป.2!$L32</f>
        <v>2</v>
      </c>
      <c r="M11" s="59">
        <f>ป.2!$L33</f>
        <v>0</v>
      </c>
      <c r="N11" s="59">
        <f>ป.2!$L34</f>
        <v>21</v>
      </c>
    </row>
    <row r="12" spans="1:14" x14ac:dyDescent="0.55000000000000004">
      <c r="A12" s="60" t="s">
        <v>254</v>
      </c>
      <c r="B12" s="59">
        <f>ป.3!L37</f>
        <v>7</v>
      </c>
      <c r="C12" s="59">
        <f>ป.3!L38</f>
        <v>10</v>
      </c>
      <c r="D12" s="59">
        <f t="shared" si="0"/>
        <v>17</v>
      </c>
      <c r="E12" s="59">
        <v>1</v>
      </c>
      <c r="F12" s="60" t="s">
        <v>254</v>
      </c>
      <c r="G12" s="59">
        <f>ป.3!$L27</f>
        <v>0</v>
      </c>
      <c r="H12" s="59">
        <f>ป.3!$L28</f>
        <v>1</v>
      </c>
      <c r="I12" s="59">
        <f>ป.3!$L29</f>
        <v>3</v>
      </c>
      <c r="J12" s="59">
        <f>ป.3!$L30</f>
        <v>4</v>
      </c>
      <c r="K12" s="59">
        <f>ป.3!$L31</f>
        <v>4</v>
      </c>
      <c r="L12" s="59">
        <f>ป.3!$L32</f>
        <v>2</v>
      </c>
      <c r="M12" s="59">
        <f>ป.3!$L33</f>
        <v>3</v>
      </c>
      <c r="N12" s="59">
        <f>ป.3!$L34</f>
        <v>17</v>
      </c>
    </row>
    <row r="13" spans="1:14" x14ac:dyDescent="0.55000000000000004">
      <c r="A13" s="60" t="s">
        <v>255</v>
      </c>
      <c r="B13" s="59">
        <f>ป.4!L37</f>
        <v>3</v>
      </c>
      <c r="C13" s="59">
        <f>ป.4!L38</f>
        <v>8</v>
      </c>
      <c r="D13" s="59">
        <f t="shared" si="0"/>
        <v>11</v>
      </c>
      <c r="E13" s="59">
        <v>1</v>
      </c>
      <c r="F13" s="60" t="s">
        <v>255</v>
      </c>
      <c r="G13" s="59">
        <f>ป.4!$L27</f>
        <v>0</v>
      </c>
      <c r="H13" s="59">
        <f>ป.4!$L28</f>
        <v>2</v>
      </c>
      <c r="I13" s="59">
        <f>ป.4!$L29</f>
        <v>2</v>
      </c>
      <c r="J13" s="59">
        <f>ป.4!$L30</f>
        <v>2</v>
      </c>
      <c r="K13" s="59">
        <f>ป.4!$L31</f>
        <v>3</v>
      </c>
      <c r="L13" s="59">
        <f>ป.4!$L32</f>
        <v>0</v>
      </c>
      <c r="M13" s="59">
        <f>ป.4!$L33</f>
        <v>3</v>
      </c>
      <c r="N13" s="59">
        <f>ป.4!$L34</f>
        <v>12</v>
      </c>
    </row>
    <row r="14" spans="1:14" x14ac:dyDescent="0.55000000000000004">
      <c r="A14" s="60" t="s">
        <v>256</v>
      </c>
      <c r="B14" s="59">
        <f>ป.5!L37</f>
        <v>11</v>
      </c>
      <c r="C14" s="59">
        <f>ป.5!L38</f>
        <v>5</v>
      </c>
      <c r="D14" s="59">
        <f t="shared" si="0"/>
        <v>16</v>
      </c>
      <c r="E14" s="59">
        <v>1</v>
      </c>
      <c r="F14" s="60" t="s">
        <v>256</v>
      </c>
      <c r="G14" s="59">
        <f>ป.5!$L27</f>
        <v>0</v>
      </c>
      <c r="H14" s="59">
        <f>ป.5!$L28</f>
        <v>4</v>
      </c>
      <c r="I14" s="59">
        <f>ป.5!$L29</f>
        <v>3</v>
      </c>
      <c r="J14" s="59">
        <f>ป.5!$L30</f>
        <v>2</v>
      </c>
      <c r="K14" s="59">
        <f>ป.5!$L31</f>
        <v>3</v>
      </c>
      <c r="L14" s="59">
        <f>ป.5!$L32</f>
        <v>2</v>
      </c>
      <c r="M14" s="59">
        <f>ป.5!$L33</f>
        <v>4</v>
      </c>
      <c r="N14" s="59">
        <f>ป.5!$L34</f>
        <v>18</v>
      </c>
    </row>
    <row r="15" spans="1:14" x14ac:dyDescent="0.55000000000000004">
      <c r="A15" s="60" t="s">
        <v>257</v>
      </c>
      <c r="B15" s="59">
        <f>ป.6!L37</f>
        <v>4</v>
      </c>
      <c r="C15" s="59">
        <f>ป.6!L38</f>
        <v>9</v>
      </c>
      <c r="D15" s="59">
        <f t="shared" si="0"/>
        <v>13</v>
      </c>
      <c r="E15" s="59">
        <v>1</v>
      </c>
      <c r="F15" s="60" t="s">
        <v>257</v>
      </c>
      <c r="G15" s="59">
        <f>ป.6!$L27</f>
        <v>1</v>
      </c>
      <c r="H15" s="59">
        <f>ป.6!$L28</f>
        <v>1</v>
      </c>
      <c r="I15" s="59">
        <f>ป.6!$L29</f>
        <v>1</v>
      </c>
      <c r="J15" s="59">
        <f>ป.6!$L30</f>
        <v>5</v>
      </c>
      <c r="K15" s="59">
        <f>ป.6!$L31</f>
        <v>2</v>
      </c>
      <c r="L15" s="59">
        <f>ป.6!$L32</f>
        <v>2</v>
      </c>
      <c r="M15" s="59">
        <f>ป.6!$L33</f>
        <v>1</v>
      </c>
      <c r="N15" s="59">
        <f>ป.6!$L34</f>
        <v>13</v>
      </c>
    </row>
    <row r="16" spans="1:14" x14ac:dyDescent="0.55000000000000004">
      <c r="A16" s="65" t="s">
        <v>263</v>
      </c>
      <c r="B16" s="58">
        <f>SUM(B7:B9)</f>
        <v>12</v>
      </c>
      <c r="C16" s="58">
        <f>SUM(C7:C9)</f>
        <v>12</v>
      </c>
      <c r="D16" s="58">
        <f t="shared" si="0"/>
        <v>24</v>
      </c>
      <c r="E16" s="58">
        <f>SUM(E7:E9)</f>
        <v>3</v>
      </c>
      <c r="F16" s="65" t="s">
        <v>263</v>
      </c>
      <c r="G16" s="59">
        <f t="shared" ref="G16:M16" si="1">SUM(G7:G9)</f>
        <v>0</v>
      </c>
      <c r="H16" s="59">
        <f t="shared" si="1"/>
        <v>3</v>
      </c>
      <c r="I16" s="59">
        <f t="shared" si="1"/>
        <v>4</v>
      </c>
      <c r="J16" s="59">
        <f t="shared" si="1"/>
        <v>5</v>
      </c>
      <c r="K16" s="60">
        <f t="shared" si="1"/>
        <v>7</v>
      </c>
      <c r="L16" s="60">
        <f t="shared" si="1"/>
        <v>4</v>
      </c>
      <c r="M16" s="60">
        <f t="shared" si="1"/>
        <v>1</v>
      </c>
      <c r="N16" s="60">
        <f>SUM(N7:N9)</f>
        <v>24</v>
      </c>
    </row>
    <row r="17" spans="1:14" x14ac:dyDescent="0.55000000000000004">
      <c r="A17" s="65" t="s">
        <v>264</v>
      </c>
      <c r="B17" s="58">
        <f>SUM(B10:B15)</f>
        <v>42</v>
      </c>
      <c r="C17" s="58">
        <f>SUM(C10:C15)</f>
        <v>44</v>
      </c>
      <c r="D17" s="58">
        <f>SUM(B17:C17)</f>
        <v>86</v>
      </c>
      <c r="E17" s="58">
        <f>SUM(E10:E15)</f>
        <v>6</v>
      </c>
      <c r="F17" s="65" t="s">
        <v>264</v>
      </c>
      <c r="G17" s="59">
        <f t="shared" ref="G17:N17" si="2">SUM(G10:G15)</f>
        <v>3</v>
      </c>
      <c r="H17" s="59">
        <f t="shared" si="2"/>
        <v>17</v>
      </c>
      <c r="I17" s="59">
        <f t="shared" si="2"/>
        <v>13</v>
      </c>
      <c r="J17" s="59">
        <f t="shared" si="2"/>
        <v>22</v>
      </c>
      <c r="K17" s="60">
        <f t="shared" si="2"/>
        <v>15</v>
      </c>
      <c r="L17" s="60">
        <f t="shared" si="2"/>
        <v>8</v>
      </c>
      <c r="M17" s="60">
        <f t="shared" si="2"/>
        <v>12</v>
      </c>
      <c r="N17" s="60">
        <f t="shared" si="2"/>
        <v>90</v>
      </c>
    </row>
    <row r="18" spans="1:14" x14ac:dyDescent="0.55000000000000004">
      <c r="A18" s="65" t="s">
        <v>258</v>
      </c>
      <c r="B18" s="58">
        <f>SUM(B16:B17)</f>
        <v>54</v>
      </c>
      <c r="C18" s="58">
        <f>SUM(C16:C17)</f>
        <v>56</v>
      </c>
      <c r="D18" s="58">
        <f>SUM(B18:C18)</f>
        <v>110</v>
      </c>
      <c r="E18" s="58">
        <f>SUM(E16:E17)</f>
        <v>9</v>
      </c>
      <c r="F18" s="65" t="s">
        <v>258</v>
      </c>
      <c r="G18" s="59">
        <f t="shared" ref="G18:M18" si="3">SUM(G16:G17)</f>
        <v>3</v>
      </c>
      <c r="H18" s="59">
        <f t="shared" si="3"/>
        <v>20</v>
      </c>
      <c r="I18" s="59">
        <f t="shared" si="3"/>
        <v>17</v>
      </c>
      <c r="J18" s="59">
        <f t="shared" si="3"/>
        <v>27</v>
      </c>
      <c r="K18" s="60">
        <f t="shared" si="3"/>
        <v>22</v>
      </c>
      <c r="L18" s="60">
        <f t="shared" si="3"/>
        <v>12</v>
      </c>
      <c r="M18" s="60">
        <f t="shared" si="3"/>
        <v>13</v>
      </c>
      <c r="N18" s="60">
        <f>SUM(N16:N17)</f>
        <v>114</v>
      </c>
    </row>
    <row r="20" spans="1:14" x14ac:dyDescent="0.55000000000000004">
      <c r="B20" s="57"/>
      <c r="C20" s="57"/>
      <c r="D20" s="57"/>
      <c r="E20" s="57"/>
    </row>
    <row r="21" spans="1:14" x14ac:dyDescent="0.55000000000000004">
      <c r="B21" s="57"/>
      <c r="C21" s="57"/>
      <c r="D21" s="57"/>
      <c r="E21" s="57"/>
    </row>
    <row r="22" spans="1:14" x14ac:dyDescent="0.55000000000000004">
      <c r="B22" s="57"/>
      <c r="C22" s="57"/>
      <c r="D22" s="57"/>
      <c r="E22" s="57"/>
    </row>
    <row r="23" spans="1:14" x14ac:dyDescent="0.55000000000000004">
      <c r="B23" s="57"/>
      <c r="C23" s="57"/>
      <c r="D23" s="57"/>
      <c r="E23" s="57"/>
    </row>
    <row r="24" spans="1:14" x14ac:dyDescent="0.55000000000000004">
      <c r="B24" s="57"/>
      <c r="C24" s="57"/>
      <c r="D24" s="57"/>
      <c r="E24" s="57"/>
    </row>
    <row r="25" spans="1:14" x14ac:dyDescent="0.55000000000000004">
      <c r="B25" s="57"/>
      <c r="C25" s="57"/>
      <c r="D25" s="57"/>
      <c r="E25" s="57"/>
    </row>
    <row r="26" spans="1:14" x14ac:dyDescent="0.55000000000000004">
      <c r="B26" s="57"/>
      <c r="C26" s="57"/>
      <c r="D26" s="57"/>
      <c r="E26" s="57"/>
    </row>
    <row r="27" spans="1:14" x14ac:dyDescent="0.55000000000000004">
      <c r="B27" s="57"/>
      <c r="C27" s="57"/>
      <c r="D27" s="57"/>
      <c r="E27" s="57"/>
    </row>
    <row r="28" spans="1:14" x14ac:dyDescent="0.55000000000000004">
      <c r="B28" s="57"/>
      <c r="C28" s="57"/>
      <c r="D28" s="57"/>
      <c r="E28" s="57"/>
    </row>
  </sheetData>
  <mergeCells count="7">
    <mergeCell ref="N5:N6"/>
    <mergeCell ref="F5:F6"/>
    <mergeCell ref="B5:D5"/>
    <mergeCell ref="A5:A6"/>
    <mergeCell ref="E5:E6"/>
    <mergeCell ref="M5:M6"/>
    <mergeCell ref="G5:L5"/>
  </mergeCells>
  <pageMargins left="1.0166666666666666" right="0.5250000000000000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9</vt:i4>
      </vt:variant>
    </vt:vector>
  </HeadingPairs>
  <TitlesOfParts>
    <vt:vector size="19" baseType="lpstr">
      <vt:lpstr>อ.1</vt:lpstr>
      <vt:lpstr>อ.2</vt:lpstr>
      <vt:lpstr>อ.3</vt:lpstr>
      <vt:lpstr>ป.1</vt:lpstr>
      <vt:lpstr>ป.2</vt:lpstr>
      <vt:lpstr>ป.3</vt:lpstr>
      <vt:lpstr>ป.4</vt:lpstr>
      <vt:lpstr>ป.5</vt:lpstr>
      <vt:lpstr>ป.6</vt:lpstr>
      <vt:lpstr>Sheet1</vt:lpstr>
      <vt:lpstr>ป.1!Print_Area</vt:lpstr>
      <vt:lpstr>ป.2!Print_Area</vt:lpstr>
      <vt:lpstr>ป.3!Print_Area</vt:lpstr>
      <vt:lpstr>ป.4!Print_Area</vt:lpstr>
      <vt:lpstr>ป.5!Print_Area</vt:lpstr>
      <vt:lpstr>ป.6!Print_Area</vt:lpstr>
      <vt:lpstr>อ.1!Print_Area</vt:lpstr>
      <vt:lpstr>อ.2!Print_Area</vt:lpstr>
      <vt:lpstr>อ.3!Print_Area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2022-11-07T04:37:29Z</cp:lastPrinted>
  <dcterms:created xsi:type="dcterms:W3CDTF">2020-03-26T05:53:43Z</dcterms:created>
  <dcterms:modified xsi:type="dcterms:W3CDTF">2022-11-14T02:48:28Z</dcterms:modified>
</cp:coreProperties>
</file>