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สมุดงานนี้" defaultThemeVersion="124226"/>
  <bookViews>
    <workbookView xWindow="-120" yWindow="-120" windowWidth="17496" windowHeight="11016"/>
  </bookViews>
  <sheets>
    <sheet name="อ.1" sheetId="22" r:id="rId1"/>
    <sheet name="อ.2" sheetId="21" r:id="rId2"/>
    <sheet name="อ.3" sheetId="20" r:id="rId3"/>
    <sheet name="ป.1" sheetId="19" r:id="rId4"/>
    <sheet name="ป.2" sheetId="18" r:id="rId5"/>
    <sheet name="ป.3" sheetId="17" r:id="rId6"/>
    <sheet name="ป.4" sheetId="16" r:id="rId7"/>
    <sheet name="ป.5" sheetId="15" r:id="rId8"/>
    <sheet name="ป.6" sheetId="6" r:id="rId9"/>
    <sheet name="รวมแยกเพศ" sheetId="13" r:id="rId10"/>
  </sheets>
  <definedNames>
    <definedName name="_xlnm._FilterDatabase" localSheetId="3" hidden="1">ป.1!$A$3:$AD$3</definedName>
    <definedName name="_xlnm._FilterDatabase" localSheetId="4" hidden="1">ป.2!$A$3:$AD$3</definedName>
    <definedName name="_xlnm._FilterDatabase" localSheetId="5" hidden="1">ป.3!$A$3:$AD$3</definedName>
    <definedName name="_xlnm._FilterDatabase" localSheetId="6" hidden="1">ป.4!$A$3:$AD$3</definedName>
    <definedName name="_xlnm._FilterDatabase" localSheetId="7" hidden="1">ป.5!$A$3:$AD$3</definedName>
    <definedName name="_xlnm._FilterDatabase" localSheetId="8" hidden="1">ป.6!$A$3:$AD$3</definedName>
    <definedName name="_xlnm._FilterDatabase" localSheetId="0" hidden="1">อ.1!$A$3:$AD$3</definedName>
    <definedName name="_xlnm._FilterDatabase" localSheetId="1" hidden="1">อ.2!$A$3:$AD$3</definedName>
    <definedName name="_xlnm._FilterDatabase" localSheetId="2" hidden="1">อ.3!$A$3:$AD$15</definedName>
    <definedName name="_xlnm.Print_Area" localSheetId="3">ป.1!$K$1:$S$14</definedName>
    <definedName name="_xlnm.Print_Area" localSheetId="4">ป.2!$K$1:$S$14</definedName>
    <definedName name="_xlnm.Print_Area" localSheetId="5">ป.3!$K$1:$S$21</definedName>
    <definedName name="_xlnm.Print_Area" localSheetId="6">ป.4!$A$1:$G$20</definedName>
    <definedName name="_xlnm.Print_Area" localSheetId="7">ป.5!$K$1:$S$14</definedName>
    <definedName name="_xlnm.Print_Area" localSheetId="8">ป.6!$K$1:$S$21</definedName>
    <definedName name="_xlnm.Print_Area" localSheetId="0">อ.1!$K$1:$S$11</definedName>
    <definedName name="_xlnm.Print_Area" localSheetId="1">อ.2!$K$1:$S$12</definedName>
    <definedName name="_xlnm.Print_Area" localSheetId="2">อ.3!$K$1:$S$14</definedName>
    <definedName name="_xlnm.Print_Titles" localSheetId="3">ป.1!$2:$3</definedName>
    <definedName name="_xlnm.Print_Titles" localSheetId="4">ป.2!$2:$3</definedName>
    <definedName name="_xlnm.Print_Titles" localSheetId="5">ป.3!$2:$3</definedName>
    <definedName name="_xlnm.Print_Titles" localSheetId="6">ป.4!$2:$3</definedName>
    <definedName name="_xlnm.Print_Titles" localSheetId="7">ป.5!$2:$3</definedName>
    <definedName name="_xlnm.Print_Titles" localSheetId="8">ป.6!$2:$3</definedName>
    <definedName name="_xlnm.Print_Titles" localSheetId="0">อ.1!$2:$3</definedName>
    <definedName name="_xlnm.Print_Titles" localSheetId="1">อ.2!$2:$3</definedName>
    <definedName name="_xlnm.Print_Titles" localSheetId="2">อ.3!$2:$3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21" i="17" l="1"/>
  <c r="V21" i="17"/>
  <c r="T21" i="17"/>
  <c r="M21" i="17"/>
  <c r="L21" i="17"/>
  <c r="W20" i="17"/>
  <c r="V20" i="17"/>
  <c r="T20" i="17"/>
  <c r="M20" i="17"/>
  <c r="L20" i="17"/>
  <c r="W19" i="17"/>
  <c r="V19" i="17"/>
  <c r="T19" i="17"/>
  <c r="M19" i="17"/>
  <c r="L19" i="17"/>
  <c r="W18" i="17"/>
  <c r="V18" i="17"/>
  <c r="T18" i="17"/>
  <c r="M18" i="17"/>
  <c r="L18" i="17"/>
  <c r="W17" i="17"/>
  <c r="V17" i="17"/>
  <c r="T17" i="17"/>
  <c r="M17" i="17"/>
  <c r="L17" i="17"/>
  <c r="W16" i="17"/>
  <c r="V16" i="17"/>
  <c r="T16" i="17"/>
  <c r="M16" i="17"/>
  <c r="L16" i="17"/>
  <c r="M9" i="20"/>
  <c r="M13" i="15" l="1"/>
  <c r="T6" i="17"/>
  <c r="I3" i="13"/>
  <c r="I2" i="13"/>
  <c r="AA24" i="13"/>
  <c r="E28" i="18"/>
  <c r="E25" i="17"/>
  <c r="E28" i="16"/>
  <c r="F28" i="16" s="1"/>
  <c r="E28" i="15"/>
  <c r="E28" i="6"/>
  <c r="E28" i="19"/>
  <c r="D28" i="18"/>
  <c r="F28" i="18" s="1"/>
  <c r="D25" i="17"/>
  <c r="F25" i="17" s="1"/>
  <c r="D28" i="16"/>
  <c r="D28" i="15"/>
  <c r="D28" i="6"/>
  <c r="D28" i="19"/>
  <c r="F28" i="19" s="1"/>
  <c r="L11" i="19"/>
  <c r="M11" i="19"/>
  <c r="T11" i="19"/>
  <c r="V11" i="19"/>
  <c r="W11" i="19"/>
  <c r="T4" i="19"/>
  <c r="AA28" i="19" s="1"/>
  <c r="V4" i="19"/>
  <c r="W4" i="19"/>
  <c r="T5" i="19"/>
  <c r="V5" i="19"/>
  <c r="W5" i="19"/>
  <c r="L6" i="19"/>
  <c r="M6" i="19"/>
  <c r="T6" i="19"/>
  <c r="V6" i="19"/>
  <c r="W6" i="19"/>
  <c r="L7" i="19"/>
  <c r="M7" i="19"/>
  <c r="T7" i="19"/>
  <c r="V7" i="19"/>
  <c r="W7" i="19"/>
  <c r="L8" i="19"/>
  <c r="M8" i="19"/>
  <c r="T8" i="19"/>
  <c r="V8" i="19"/>
  <c r="W8" i="19"/>
  <c r="L10" i="19"/>
  <c r="M10" i="19"/>
  <c r="T10" i="19"/>
  <c r="V10" i="19"/>
  <c r="W10" i="19"/>
  <c r="L12" i="19"/>
  <c r="M12" i="19"/>
  <c r="T12" i="19"/>
  <c r="V12" i="19"/>
  <c r="W12" i="19"/>
  <c r="L13" i="19"/>
  <c r="M13" i="19"/>
  <c r="T13" i="19"/>
  <c r="V13" i="19"/>
  <c r="W13" i="19"/>
  <c r="L14" i="19"/>
  <c r="M14" i="19"/>
  <c r="T14" i="19"/>
  <c r="V14" i="19"/>
  <c r="W14" i="19"/>
  <c r="L9" i="19"/>
  <c r="M9" i="19"/>
  <c r="T9" i="19"/>
  <c r="V9" i="19"/>
  <c r="W9" i="19"/>
  <c r="L15" i="19"/>
  <c r="M15" i="19"/>
  <c r="T15" i="19"/>
  <c r="V15" i="19"/>
  <c r="W15" i="19"/>
  <c r="L15" i="20"/>
  <c r="M15" i="20"/>
  <c r="T15" i="20"/>
  <c r="V15" i="20"/>
  <c r="W15" i="20"/>
  <c r="L6" i="20"/>
  <c r="M6" i="20"/>
  <c r="T6" i="20"/>
  <c r="V6" i="20"/>
  <c r="W6" i="20"/>
  <c r="L7" i="20"/>
  <c r="M7" i="20"/>
  <c r="T7" i="20"/>
  <c r="V7" i="20"/>
  <c r="W7" i="20"/>
  <c r="L8" i="20"/>
  <c r="M8" i="20"/>
  <c r="T8" i="20"/>
  <c r="V8" i="20"/>
  <c r="W8" i="20"/>
  <c r="L9" i="20"/>
  <c r="T9" i="20"/>
  <c r="V9" i="20"/>
  <c r="W9" i="20"/>
  <c r="L10" i="20"/>
  <c r="M10" i="20"/>
  <c r="T10" i="20"/>
  <c r="V10" i="20"/>
  <c r="W10" i="20"/>
  <c r="L11" i="20"/>
  <c r="M11" i="20"/>
  <c r="T11" i="20"/>
  <c r="V11" i="20"/>
  <c r="W11" i="20"/>
  <c r="L12" i="20"/>
  <c r="M12" i="20"/>
  <c r="T12" i="20"/>
  <c r="V12" i="20"/>
  <c r="W12" i="20"/>
  <c r="L13" i="20"/>
  <c r="M13" i="20"/>
  <c r="T13" i="20"/>
  <c r="V13" i="20"/>
  <c r="W13" i="20"/>
  <c r="L14" i="20"/>
  <c r="M14" i="20"/>
  <c r="T14" i="20"/>
  <c r="V14" i="20"/>
  <c r="W14" i="20"/>
  <c r="T6" i="21"/>
  <c r="V6" i="21"/>
  <c r="W6" i="21"/>
  <c r="T7" i="21"/>
  <c r="V7" i="21"/>
  <c r="W7" i="21"/>
  <c r="T8" i="21"/>
  <c r="V8" i="21"/>
  <c r="W8" i="21"/>
  <c r="T9" i="21"/>
  <c r="V9" i="21"/>
  <c r="W9" i="21"/>
  <c r="T10" i="21"/>
  <c r="V10" i="21"/>
  <c r="W10" i="21"/>
  <c r="T11" i="21"/>
  <c r="V11" i="21"/>
  <c r="W11" i="21"/>
  <c r="T12" i="21"/>
  <c r="V12" i="21"/>
  <c r="W12" i="21"/>
  <c r="L6" i="21"/>
  <c r="M6" i="21"/>
  <c r="L7" i="21"/>
  <c r="M7" i="21"/>
  <c r="L8" i="21"/>
  <c r="M8" i="21"/>
  <c r="L9" i="21"/>
  <c r="M9" i="21"/>
  <c r="L10" i="21"/>
  <c r="M10" i="21"/>
  <c r="L11" i="21"/>
  <c r="M11" i="21"/>
  <c r="L12" i="21"/>
  <c r="M12" i="21"/>
  <c r="M2" i="22"/>
  <c r="M2" i="21"/>
  <c r="M2" i="20"/>
  <c r="M2" i="19"/>
  <c r="M2" i="18"/>
  <c r="M2" i="17"/>
  <c r="M2" i="16"/>
  <c r="M2" i="15"/>
  <c r="M2" i="6"/>
  <c r="K1" i="22"/>
  <c r="K1" i="21"/>
  <c r="K1" i="20"/>
  <c r="K1" i="19"/>
  <c r="K1" i="18"/>
  <c r="K1" i="17"/>
  <c r="K1" i="16"/>
  <c r="K1" i="15"/>
  <c r="K1" i="6"/>
  <c r="T9" i="22"/>
  <c r="V9" i="22"/>
  <c r="W9" i="22"/>
  <c r="T10" i="22"/>
  <c r="V10" i="22"/>
  <c r="W10" i="22"/>
  <c r="T11" i="22"/>
  <c r="V11" i="22"/>
  <c r="W11" i="22"/>
  <c r="L5" i="22"/>
  <c r="M5" i="22"/>
  <c r="L6" i="22"/>
  <c r="M6" i="22"/>
  <c r="L7" i="22"/>
  <c r="M7" i="22"/>
  <c r="L8" i="22"/>
  <c r="M8" i="22"/>
  <c r="L9" i="22"/>
  <c r="M9" i="22"/>
  <c r="L10" i="22"/>
  <c r="M10" i="22"/>
  <c r="L11" i="22"/>
  <c r="M11" i="22"/>
  <c r="W28" i="19" l="1"/>
  <c r="X28" i="19"/>
  <c r="AB28" i="19"/>
  <c r="Y28" i="19"/>
  <c r="Z28" i="19"/>
  <c r="F28" i="6"/>
  <c r="F28" i="15"/>
  <c r="E20" i="22"/>
  <c r="C7" i="13" s="1"/>
  <c r="R7" i="13" s="1"/>
  <c r="Y7" i="13" s="1"/>
  <c r="D20" i="22"/>
  <c r="W8" i="22"/>
  <c r="V8" i="22"/>
  <c r="T8" i="22"/>
  <c r="W7" i="22"/>
  <c r="V7" i="22"/>
  <c r="T7" i="22"/>
  <c r="W6" i="22"/>
  <c r="V6" i="22"/>
  <c r="T6" i="22"/>
  <c r="W5" i="22"/>
  <c r="V5" i="22"/>
  <c r="T5" i="22"/>
  <c r="W4" i="22"/>
  <c r="V4" i="22"/>
  <c r="T4" i="22"/>
  <c r="M4" i="22"/>
  <c r="L4" i="22"/>
  <c r="E21" i="21"/>
  <c r="C8" i="13" s="1"/>
  <c r="R8" i="13" s="1"/>
  <c r="Y8" i="13" s="1"/>
  <c r="D21" i="21"/>
  <c r="W5" i="21"/>
  <c r="V5" i="21"/>
  <c r="T5" i="21"/>
  <c r="M5" i="21"/>
  <c r="L5" i="21"/>
  <c r="W4" i="21"/>
  <c r="V4" i="21"/>
  <c r="T4" i="21"/>
  <c r="M4" i="21"/>
  <c r="L4" i="21"/>
  <c r="D23" i="20"/>
  <c r="B9" i="13" s="1"/>
  <c r="Q9" i="13" s="1"/>
  <c r="E23" i="20"/>
  <c r="C9" i="13" s="1"/>
  <c r="R9" i="13" s="1"/>
  <c r="Y9" i="13" s="1"/>
  <c r="T5" i="17"/>
  <c r="T7" i="17"/>
  <c r="T8" i="17"/>
  <c r="T9" i="17"/>
  <c r="T10" i="17"/>
  <c r="T11" i="17"/>
  <c r="T12" i="17"/>
  <c r="T13" i="17"/>
  <c r="T14" i="17"/>
  <c r="T15" i="17"/>
  <c r="T4" i="17"/>
  <c r="C10" i="13"/>
  <c r="R11" i="13" s="1"/>
  <c r="Y11" i="13" s="1"/>
  <c r="B10" i="13"/>
  <c r="Q11" i="13" s="1"/>
  <c r="C11" i="13"/>
  <c r="R12" i="13" s="1"/>
  <c r="Y12" i="13" s="1"/>
  <c r="C12" i="13"/>
  <c r="R13" i="13" s="1"/>
  <c r="Y13" i="13" s="1"/>
  <c r="B12" i="13"/>
  <c r="Q13" i="13" s="1"/>
  <c r="C13" i="13"/>
  <c r="R14" i="13" s="1"/>
  <c r="Y14" i="13" s="1"/>
  <c r="C14" i="13"/>
  <c r="R15" i="13" s="1"/>
  <c r="Y15" i="13" s="1"/>
  <c r="T20" i="6"/>
  <c r="W5" i="20"/>
  <c r="V5" i="20"/>
  <c r="T5" i="20"/>
  <c r="M5" i="20"/>
  <c r="L5" i="20"/>
  <c r="W4" i="20"/>
  <c r="V4" i="20"/>
  <c r="T4" i="20"/>
  <c r="M4" i="20"/>
  <c r="L4" i="20"/>
  <c r="M5" i="19"/>
  <c r="L5" i="19"/>
  <c r="M4" i="19"/>
  <c r="L4" i="19"/>
  <c r="W12" i="18"/>
  <c r="V12" i="18"/>
  <c r="T12" i="18"/>
  <c r="M12" i="18"/>
  <c r="L12" i="18"/>
  <c r="W11" i="18"/>
  <c r="V11" i="18"/>
  <c r="T11" i="18"/>
  <c r="M11" i="18"/>
  <c r="L11" i="18"/>
  <c r="W10" i="18"/>
  <c r="V10" i="18"/>
  <c r="T10" i="18"/>
  <c r="M10" i="18"/>
  <c r="L10" i="18"/>
  <c r="W9" i="18"/>
  <c r="V9" i="18"/>
  <c r="T9" i="18"/>
  <c r="M9" i="18"/>
  <c r="L9" i="18"/>
  <c r="W8" i="18"/>
  <c r="V8" i="18"/>
  <c r="T8" i="18"/>
  <c r="M8" i="18"/>
  <c r="L8" i="18"/>
  <c r="W7" i="18"/>
  <c r="V7" i="18"/>
  <c r="T7" i="18"/>
  <c r="M7" i="18"/>
  <c r="L7" i="18"/>
  <c r="W6" i="18"/>
  <c r="V6" i="18"/>
  <c r="T6" i="18"/>
  <c r="M6" i="18"/>
  <c r="L6" i="18"/>
  <c r="W5" i="18"/>
  <c r="V5" i="18"/>
  <c r="T5" i="18"/>
  <c r="M5" i="18"/>
  <c r="L5" i="18"/>
  <c r="W4" i="18"/>
  <c r="V4" i="18"/>
  <c r="T4" i="18"/>
  <c r="M4" i="18"/>
  <c r="L4" i="18"/>
  <c r="W15" i="17"/>
  <c r="V15" i="17"/>
  <c r="M15" i="17"/>
  <c r="L15" i="17"/>
  <c r="W14" i="17"/>
  <c r="V14" i="17"/>
  <c r="M14" i="17"/>
  <c r="L14" i="17"/>
  <c r="W13" i="17"/>
  <c r="V13" i="17"/>
  <c r="M13" i="17"/>
  <c r="L13" i="17"/>
  <c r="W12" i="17"/>
  <c r="V12" i="17"/>
  <c r="M12" i="17"/>
  <c r="L12" i="17"/>
  <c r="W11" i="17"/>
  <c r="V11" i="17"/>
  <c r="M11" i="17"/>
  <c r="L11" i="17"/>
  <c r="W10" i="17"/>
  <c r="V10" i="17"/>
  <c r="M10" i="17"/>
  <c r="L10" i="17"/>
  <c r="W9" i="17"/>
  <c r="V9" i="17"/>
  <c r="M9" i="17"/>
  <c r="L9" i="17"/>
  <c r="W8" i="17"/>
  <c r="V8" i="17"/>
  <c r="M8" i="17"/>
  <c r="L8" i="17"/>
  <c r="W7" i="17"/>
  <c r="V7" i="17"/>
  <c r="M7" i="17"/>
  <c r="L7" i="17"/>
  <c r="W6" i="17"/>
  <c r="V6" i="17"/>
  <c r="M6" i="17"/>
  <c r="L6" i="17"/>
  <c r="W5" i="17"/>
  <c r="V5" i="17"/>
  <c r="M5" i="17"/>
  <c r="L5" i="17"/>
  <c r="W4" i="17"/>
  <c r="V4" i="17"/>
  <c r="M4" i="17"/>
  <c r="L4" i="17"/>
  <c r="C15" i="13"/>
  <c r="R16" i="13" s="1"/>
  <c r="Y16" i="13" s="1"/>
  <c r="B15" i="13"/>
  <c r="Q16" i="13" s="1"/>
  <c r="W20" i="16"/>
  <c r="V20" i="16"/>
  <c r="T20" i="16"/>
  <c r="M20" i="16"/>
  <c r="L20" i="16"/>
  <c r="W19" i="16"/>
  <c r="V19" i="16"/>
  <c r="T19" i="16"/>
  <c r="M19" i="16"/>
  <c r="L19" i="16"/>
  <c r="W18" i="16"/>
  <c r="V18" i="16"/>
  <c r="T18" i="16"/>
  <c r="M18" i="16"/>
  <c r="L18" i="16"/>
  <c r="W17" i="16"/>
  <c r="V17" i="16"/>
  <c r="T17" i="16"/>
  <c r="M17" i="16"/>
  <c r="L17" i="16"/>
  <c r="W16" i="16"/>
  <c r="V16" i="16"/>
  <c r="T16" i="16"/>
  <c r="M16" i="16"/>
  <c r="L16" i="16"/>
  <c r="W15" i="16"/>
  <c r="V15" i="16"/>
  <c r="T15" i="16"/>
  <c r="M15" i="16"/>
  <c r="L15" i="16"/>
  <c r="W14" i="16"/>
  <c r="V14" i="16"/>
  <c r="T14" i="16"/>
  <c r="M14" i="16"/>
  <c r="L14" i="16"/>
  <c r="W13" i="16"/>
  <c r="V13" i="16"/>
  <c r="T13" i="16"/>
  <c r="M13" i="16"/>
  <c r="L13" i="16"/>
  <c r="W12" i="16"/>
  <c r="V12" i="16"/>
  <c r="T12" i="16"/>
  <c r="M12" i="16"/>
  <c r="L12" i="16"/>
  <c r="W7" i="16"/>
  <c r="V7" i="16"/>
  <c r="T7" i="16"/>
  <c r="M7" i="16"/>
  <c r="L7" i="16"/>
  <c r="W11" i="16"/>
  <c r="V11" i="16"/>
  <c r="T11" i="16"/>
  <c r="M11" i="16"/>
  <c r="L11" i="16"/>
  <c r="W10" i="16"/>
  <c r="V10" i="16"/>
  <c r="T10" i="16"/>
  <c r="M10" i="16"/>
  <c r="L10" i="16"/>
  <c r="W9" i="16"/>
  <c r="V9" i="16"/>
  <c r="T9" i="16"/>
  <c r="M9" i="16"/>
  <c r="L9" i="16"/>
  <c r="W8" i="16"/>
  <c r="V8" i="16"/>
  <c r="T8" i="16"/>
  <c r="M8" i="16"/>
  <c r="L8" i="16"/>
  <c r="W6" i="16"/>
  <c r="V6" i="16"/>
  <c r="T6" i="16"/>
  <c r="M6" i="16"/>
  <c r="L6" i="16"/>
  <c r="W5" i="16"/>
  <c r="V5" i="16"/>
  <c r="T5" i="16"/>
  <c r="M5" i="16"/>
  <c r="L5" i="16"/>
  <c r="W4" i="16"/>
  <c r="V4" i="16"/>
  <c r="T4" i="16"/>
  <c r="M4" i="16"/>
  <c r="L4" i="16"/>
  <c r="T5" i="6"/>
  <c r="T6" i="6"/>
  <c r="T9" i="6"/>
  <c r="T11" i="6"/>
  <c r="T12" i="6"/>
  <c r="T10" i="6"/>
  <c r="T13" i="6"/>
  <c r="T8" i="6"/>
  <c r="T14" i="6"/>
  <c r="T15" i="6"/>
  <c r="T7" i="6"/>
  <c r="T16" i="6"/>
  <c r="T18" i="6"/>
  <c r="T19" i="6"/>
  <c r="T21" i="6"/>
  <c r="T17" i="6"/>
  <c r="T10" i="15"/>
  <c r="L5" i="15"/>
  <c r="M5" i="15"/>
  <c r="L6" i="15"/>
  <c r="M6" i="15"/>
  <c r="L7" i="15"/>
  <c r="M7" i="15"/>
  <c r="L8" i="15"/>
  <c r="M8" i="15"/>
  <c r="L9" i="15"/>
  <c r="M9" i="15"/>
  <c r="L11" i="15"/>
  <c r="M11" i="15"/>
  <c r="L12" i="15"/>
  <c r="M12" i="15"/>
  <c r="L13" i="15"/>
  <c r="L14" i="15"/>
  <c r="M14" i="15"/>
  <c r="L10" i="15"/>
  <c r="M10" i="15"/>
  <c r="L5" i="6"/>
  <c r="M5" i="6"/>
  <c r="L6" i="6"/>
  <c r="M6" i="6"/>
  <c r="L9" i="6"/>
  <c r="M9" i="6"/>
  <c r="L11" i="6"/>
  <c r="M11" i="6"/>
  <c r="L12" i="6"/>
  <c r="M12" i="6"/>
  <c r="L10" i="6"/>
  <c r="M10" i="6"/>
  <c r="L13" i="6"/>
  <c r="M13" i="6"/>
  <c r="L8" i="6"/>
  <c r="M8" i="6"/>
  <c r="L14" i="6"/>
  <c r="M14" i="6"/>
  <c r="L15" i="6"/>
  <c r="M15" i="6"/>
  <c r="L7" i="6"/>
  <c r="M7" i="6"/>
  <c r="L16" i="6"/>
  <c r="M16" i="6"/>
  <c r="L18" i="6"/>
  <c r="M18" i="6"/>
  <c r="L19" i="6"/>
  <c r="M19" i="6"/>
  <c r="L21" i="6"/>
  <c r="M21" i="6"/>
  <c r="L17" i="6"/>
  <c r="M17" i="6"/>
  <c r="L20" i="6"/>
  <c r="M20" i="6"/>
  <c r="W10" i="15"/>
  <c r="V10" i="15"/>
  <c r="W14" i="15"/>
  <c r="V14" i="15"/>
  <c r="T14" i="15"/>
  <c r="W13" i="15"/>
  <c r="V13" i="15"/>
  <c r="T13" i="15"/>
  <c r="W12" i="15"/>
  <c r="V12" i="15"/>
  <c r="T12" i="15"/>
  <c r="W11" i="15"/>
  <c r="V11" i="15"/>
  <c r="T11" i="15"/>
  <c r="W9" i="15"/>
  <c r="V9" i="15"/>
  <c r="T9" i="15"/>
  <c r="W8" i="15"/>
  <c r="V8" i="15"/>
  <c r="T8" i="15"/>
  <c r="W7" i="15"/>
  <c r="V7" i="15"/>
  <c r="T7" i="15"/>
  <c r="W6" i="15"/>
  <c r="V6" i="15"/>
  <c r="T6" i="15"/>
  <c r="W5" i="15"/>
  <c r="V5" i="15"/>
  <c r="T5" i="15"/>
  <c r="W4" i="15"/>
  <c r="V4" i="15"/>
  <c r="T4" i="15"/>
  <c r="M4" i="15"/>
  <c r="L4" i="15"/>
  <c r="T4" i="6"/>
  <c r="M4" i="6"/>
  <c r="L4" i="6"/>
  <c r="V18" i="6"/>
  <c r="W18" i="6"/>
  <c r="V19" i="6"/>
  <c r="W19" i="6"/>
  <c r="V21" i="6"/>
  <c r="W21" i="6"/>
  <c r="V17" i="6"/>
  <c r="W17" i="6"/>
  <c r="V20" i="6"/>
  <c r="W20" i="6"/>
  <c r="W16" i="6"/>
  <c r="V16" i="6"/>
  <c r="W7" i="6"/>
  <c r="V7" i="6"/>
  <c r="W15" i="6"/>
  <c r="V15" i="6"/>
  <c r="W14" i="6"/>
  <c r="V14" i="6"/>
  <c r="W8" i="6"/>
  <c r="V8" i="6"/>
  <c r="W13" i="6"/>
  <c r="V13" i="6"/>
  <c r="W10" i="6"/>
  <c r="V10" i="6"/>
  <c r="W12" i="6"/>
  <c r="V12" i="6"/>
  <c r="W11" i="6"/>
  <c r="V11" i="6"/>
  <c r="W9" i="6"/>
  <c r="V9" i="6"/>
  <c r="W6" i="6"/>
  <c r="V6" i="6"/>
  <c r="W5" i="6"/>
  <c r="V5" i="6"/>
  <c r="W4" i="6"/>
  <c r="V4" i="6"/>
  <c r="T24" i="13"/>
  <c r="Y10" i="13" l="1"/>
  <c r="AC28" i="19"/>
  <c r="AD28" i="19" s="1"/>
  <c r="X11" i="13"/>
  <c r="Z11" i="13" s="1"/>
  <c r="AB11" i="13" s="1"/>
  <c r="S11" i="13"/>
  <c r="U11" i="13" s="1"/>
  <c r="AA28" i="18"/>
  <c r="AB28" i="18"/>
  <c r="X28" i="18"/>
  <c r="Z28" i="18"/>
  <c r="Y28" i="18"/>
  <c r="I11" i="13" s="1"/>
  <c r="W28" i="18"/>
  <c r="AB28" i="15"/>
  <c r="L14" i="13" s="1"/>
  <c r="X28" i="15"/>
  <c r="Y28" i="15"/>
  <c r="Z28" i="15"/>
  <c r="J14" i="13" s="1"/>
  <c r="AA28" i="15"/>
  <c r="K14" i="13" s="1"/>
  <c r="W28" i="15"/>
  <c r="G14" i="13" s="1"/>
  <c r="AA28" i="6"/>
  <c r="AB28" i="6"/>
  <c r="W28" i="6"/>
  <c r="Z28" i="6"/>
  <c r="Y28" i="6"/>
  <c r="X28" i="6"/>
  <c r="X16" i="13"/>
  <c r="Z16" i="13" s="1"/>
  <c r="AB16" i="13" s="1"/>
  <c r="S16" i="13"/>
  <c r="U16" i="13" s="1"/>
  <c r="AB25" i="17"/>
  <c r="X25" i="17"/>
  <c r="AA25" i="17"/>
  <c r="K12" i="13" s="1"/>
  <c r="W25" i="17"/>
  <c r="Z25" i="17"/>
  <c r="J12" i="13" s="1"/>
  <c r="Y25" i="17"/>
  <c r="I12" i="13" s="1"/>
  <c r="Y28" i="16"/>
  <c r="W28" i="16"/>
  <c r="AA28" i="16"/>
  <c r="Z28" i="16"/>
  <c r="J13" i="13" s="1"/>
  <c r="X28" i="16"/>
  <c r="H13" i="13" s="1"/>
  <c r="AB28" i="16"/>
  <c r="Y17" i="13"/>
  <c r="Y18" i="13" s="1"/>
  <c r="S13" i="13"/>
  <c r="U13" i="13" s="1"/>
  <c r="X13" i="13"/>
  <c r="Z13" i="13" s="1"/>
  <c r="AB13" i="13" s="1"/>
  <c r="R17" i="13"/>
  <c r="R10" i="13"/>
  <c r="S9" i="13"/>
  <c r="U9" i="13" s="1"/>
  <c r="X9" i="13"/>
  <c r="L12" i="13"/>
  <c r="F21" i="21"/>
  <c r="D8" i="13" s="1"/>
  <c r="AB20" i="22"/>
  <c r="L7" i="13" s="1"/>
  <c r="D11" i="13"/>
  <c r="L11" i="13"/>
  <c r="AB23" i="20"/>
  <c r="L9" i="13" s="1"/>
  <c r="Z21" i="21"/>
  <c r="J8" i="13" s="1"/>
  <c r="B11" i="13"/>
  <c r="Q12" i="13" s="1"/>
  <c r="J11" i="13"/>
  <c r="L10" i="13"/>
  <c r="I10" i="13"/>
  <c r="B8" i="13"/>
  <c r="Q8" i="13" s="1"/>
  <c r="D14" i="13"/>
  <c r="D12" i="13"/>
  <c r="B14" i="13"/>
  <c r="Q15" i="13" s="1"/>
  <c r="Z20" i="22"/>
  <c r="J7" i="13" s="1"/>
  <c r="F20" i="22"/>
  <c r="D7" i="13" s="1"/>
  <c r="B7" i="13"/>
  <c r="Q7" i="13" s="1"/>
  <c r="D13" i="13"/>
  <c r="B13" i="13"/>
  <c r="Q14" i="13" s="1"/>
  <c r="AA20" i="22"/>
  <c r="K7" i="13" s="1"/>
  <c r="X20" i="22"/>
  <c r="H7" i="13" s="1"/>
  <c r="Y20" i="22"/>
  <c r="W20" i="22"/>
  <c r="G7" i="13" s="1"/>
  <c r="F23" i="20"/>
  <c r="D9" i="13" s="1"/>
  <c r="AA21" i="21"/>
  <c r="K8" i="13" s="1"/>
  <c r="X21" i="21"/>
  <c r="H8" i="13" s="1"/>
  <c r="Y21" i="21"/>
  <c r="I8" i="13" s="1"/>
  <c r="W21" i="21"/>
  <c r="G8" i="13" s="1"/>
  <c r="AB21" i="21"/>
  <c r="L8" i="13" s="1"/>
  <c r="W23" i="20"/>
  <c r="G9" i="13" s="1"/>
  <c r="AA23" i="20"/>
  <c r="K9" i="13" s="1"/>
  <c r="Y23" i="20"/>
  <c r="I9" i="13" s="1"/>
  <c r="Z23" i="20"/>
  <c r="J9" i="13" s="1"/>
  <c r="X23" i="20"/>
  <c r="H9" i="13" s="1"/>
  <c r="D10" i="13"/>
  <c r="J10" i="13"/>
  <c r="G12" i="13"/>
  <c r="K11" i="13"/>
  <c r="K10" i="13"/>
  <c r="H12" i="13"/>
  <c r="H11" i="13"/>
  <c r="H10" i="13"/>
  <c r="H14" i="13"/>
  <c r="I14" i="13"/>
  <c r="G13" i="13"/>
  <c r="I13" i="13"/>
  <c r="K13" i="13"/>
  <c r="L13" i="13"/>
  <c r="D15" i="13"/>
  <c r="Q10" i="13"/>
  <c r="S10" i="13" s="1"/>
  <c r="X7" i="13" l="1"/>
  <c r="Z7" i="13" s="1"/>
  <c r="AB7" i="13" s="1"/>
  <c r="S7" i="13"/>
  <c r="U7" i="13" s="1"/>
  <c r="X8" i="13"/>
  <c r="Z8" i="13" s="1"/>
  <c r="AB8" i="13" s="1"/>
  <c r="S8" i="13"/>
  <c r="U8" i="13" s="1"/>
  <c r="AC28" i="18"/>
  <c r="AD28" i="18"/>
  <c r="S12" i="13"/>
  <c r="U12" i="13" s="1"/>
  <c r="X12" i="13"/>
  <c r="Z12" i="13" s="1"/>
  <c r="AB12" i="13" s="1"/>
  <c r="AC28" i="15"/>
  <c r="AD28" i="15" s="1"/>
  <c r="AC28" i="6"/>
  <c r="AD28" i="6" s="1"/>
  <c r="AC25" i="17"/>
  <c r="AD25" i="17" s="1"/>
  <c r="AC28" i="16"/>
  <c r="M13" i="13" s="1"/>
  <c r="S14" i="13"/>
  <c r="U14" i="13" s="1"/>
  <c r="X14" i="13"/>
  <c r="Z14" i="13" s="1"/>
  <c r="AB14" i="13" s="1"/>
  <c r="Q17" i="13"/>
  <c r="S17" i="13" s="1"/>
  <c r="R22" i="13" s="1"/>
  <c r="U22" i="13" s="1"/>
  <c r="AD28" i="16"/>
  <c r="R18" i="13"/>
  <c r="S15" i="13"/>
  <c r="U15" i="13" s="1"/>
  <c r="X15" i="13"/>
  <c r="Z9" i="13"/>
  <c r="AB9" i="13" s="1"/>
  <c r="X10" i="13"/>
  <c r="B17" i="13"/>
  <c r="G11" i="13"/>
  <c r="L16" i="13"/>
  <c r="H16" i="13"/>
  <c r="G10" i="13"/>
  <c r="K16" i="13"/>
  <c r="G16" i="13"/>
  <c r="J16" i="13"/>
  <c r="AC20" i="22"/>
  <c r="M7" i="13" s="1"/>
  <c r="I7" i="13"/>
  <c r="I16" i="13" s="1"/>
  <c r="AC23" i="20"/>
  <c r="AC21" i="21"/>
  <c r="U10" i="13" l="1"/>
  <c r="AB10" i="13"/>
  <c r="Q18" i="13"/>
  <c r="U17" i="13"/>
  <c r="Z15" i="13"/>
  <c r="AB15" i="13" s="1"/>
  <c r="AB17" i="13" s="1"/>
  <c r="X17" i="13"/>
  <c r="Z17" i="13" s="1"/>
  <c r="Y22" i="13" s="1"/>
  <c r="AB22" i="13" s="1"/>
  <c r="Z10" i="13"/>
  <c r="N12" i="13"/>
  <c r="M12" i="13"/>
  <c r="AD21" i="21"/>
  <c r="N8" i="13" s="1"/>
  <c r="M8" i="13"/>
  <c r="N11" i="13"/>
  <c r="M11" i="13"/>
  <c r="N14" i="13"/>
  <c r="M14" i="13"/>
  <c r="AD23" i="20"/>
  <c r="N9" i="13" s="1"/>
  <c r="M9" i="13"/>
  <c r="N10" i="13"/>
  <c r="M10" i="13"/>
  <c r="AD20" i="22"/>
  <c r="N7" i="13" s="1"/>
  <c r="N13" i="13"/>
  <c r="S18" i="13"/>
  <c r="R21" i="13"/>
  <c r="U18" i="13" l="1"/>
  <c r="AB18" i="13"/>
  <c r="M16" i="13"/>
  <c r="X18" i="13"/>
  <c r="Y21" i="13"/>
  <c r="Z18" i="13"/>
  <c r="N16" i="13"/>
  <c r="U21" i="13"/>
  <c r="U24" i="13" s="1"/>
  <c r="R24" i="13"/>
  <c r="Y24" i="13" l="1"/>
  <c r="AB21" i="13"/>
  <c r="AB24" i="13" s="1"/>
  <c r="E17" i="13"/>
  <c r="E16" i="13"/>
  <c r="E18" i="13" s="1"/>
  <c r="G15" i="13" l="1"/>
  <c r="C17" i="13"/>
  <c r="C16" i="13"/>
  <c r="J15" i="13" l="1"/>
  <c r="J17" i="13" s="1"/>
  <c r="J18" i="13" s="1"/>
  <c r="K15" i="13"/>
  <c r="K17" i="13" s="1"/>
  <c r="K18" i="13" s="1"/>
  <c r="I15" i="13"/>
  <c r="I17" i="13" s="1"/>
  <c r="I18" i="13" s="1"/>
  <c r="L15" i="13"/>
  <c r="L17" i="13" s="1"/>
  <c r="L18" i="13" s="1"/>
  <c r="H15" i="13"/>
  <c r="H17" i="13" s="1"/>
  <c r="H18" i="13" s="1"/>
  <c r="G17" i="13"/>
  <c r="G18" i="13" s="1"/>
  <c r="B16" i="13"/>
  <c r="D16" i="13" s="1"/>
  <c r="D17" i="13"/>
  <c r="C18" i="13"/>
  <c r="M15" i="13" l="1"/>
  <c r="M17" i="13" s="1"/>
  <c r="M18" i="13" s="1"/>
  <c r="B18" i="13"/>
  <c r="D18" i="13" s="1"/>
  <c r="N15" i="13" l="1"/>
  <c r="N17" i="13" s="1"/>
  <c r="N18" i="13" s="1"/>
</calcChain>
</file>

<file path=xl/sharedStrings.xml><?xml version="1.0" encoding="utf-8"?>
<sst xmlns="http://schemas.openxmlformats.org/spreadsheetml/2006/main" count="1192" uniqueCount="508">
  <si>
    <t>เลขประจำตัวนักเรียน</t>
  </si>
  <si>
    <t>ชื่อ - นามสกุล</t>
  </si>
  <si>
    <t>เลขประจำตัวประชาชน</t>
  </si>
  <si>
    <t>ที่</t>
  </si>
  <si>
    <t>1-5677-00127-89-5</t>
  </si>
  <si>
    <t>1-5677-00119-54-0</t>
  </si>
  <si>
    <t>1-5677-00115-39-1</t>
  </si>
  <si>
    <t>1-5677-00116-10-9</t>
  </si>
  <si>
    <t>1-5677-00117-17-2</t>
  </si>
  <si>
    <t>1-5677-00104-69-1</t>
  </si>
  <si>
    <t>1-5607-00099-79-8</t>
  </si>
  <si>
    <t>1-5677-00102-97-3</t>
  </si>
  <si>
    <t>1-5677-00112-06-5</t>
  </si>
  <si>
    <t>1-6490-00050-74-2</t>
  </si>
  <si>
    <t>3505</t>
  </si>
  <si>
    <t>3508</t>
  </si>
  <si>
    <t>3509</t>
  </si>
  <si>
    <t>3510</t>
  </si>
  <si>
    <t>1-5677-00092-65-0</t>
  </si>
  <si>
    <t>1-5607-00099-32-1</t>
  </si>
  <si>
    <t>1-5677-00092-83-8</t>
  </si>
  <si>
    <t>1-5677-00092-11-1</t>
  </si>
  <si>
    <t>1-5607-00099-43-7</t>
  </si>
  <si>
    <t>1-2194-00070-75-2</t>
  </si>
  <si>
    <t>1-5799-01683-52-5</t>
  </si>
  <si>
    <t>1-1007-04541-42-1</t>
  </si>
  <si>
    <t>1-5677-00094-70-9</t>
  </si>
  <si>
    <t>1-2096-01876-06-1</t>
  </si>
  <si>
    <t>1-5677-00085-95-5</t>
  </si>
  <si>
    <t>1-5599-00680-57-3</t>
  </si>
  <si>
    <t>1-5677-00084-41-0</t>
  </si>
  <si>
    <t>1-5677-00086-75-7</t>
  </si>
  <si>
    <t>1-5769-00003-07-2</t>
  </si>
  <si>
    <t>1-5603-01552-52-9</t>
  </si>
  <si>
    <t>1-5677-00070-94-0</t>
  </si>
  <si>
    <t>1-5788-00089-76-7</t>
  </si>
  <si>
    <t>1-5677-00067-99-0</t>
  </si>
  <si>
    <t>1-5677-00073-37-0</t>
  </si>
  <si>
    <t>1-5677-00076-19-1</t>
  </si>
  <si>
    <t>1-5607-00099-01-1</t>
  </si>
  <si>
    <t>1-5677-00076-52-2</t>
  </si>
  <si>
    <t>1-5677-00069-28-3</t>
  </si>
  <si>
    <t>1-5677-00071-84-9</t>
  </si>
  <si>
    <t>1-1042-00927-65-6</t>
  </si>
  <si>
    <t>1-5677-00070-40-1</t>
  </si>
  <si>
    <t>1-5677-00053-16-6</t>
  </si>
  <si>
    <t>1-5677-00051-12-1</t>
  </si>
  <si>
    <t>1-5799-01580-88-2</t>
  </si>
  <si>
    <t>1-2090-00707-33-8</t>
  </si>
  <si>
    <t>1-5677-00057-51-0</t>
  </si>
  <si>
    <t>1-5677-00055-19-3</t>
  </si>
  <si>
    <t>1-5677-00061-59-2</t>
  </si>
  <si>
    <t>1-5677-00053-66-2</t>
  </si>
  <si>
    <t>1-5677-00061-38-0</t>
  </si>
  <si>
    <t>1-1035-00113-40-8</t>
  </si>
  <si>
    <t>1-5677-00032-63-1</t>
  </si>
  <si>
    <t>1-1021-70161-21-7</t>
  </si>
  <si>
    <t>1-2499-01032-53-5</t>
  </si>
  <si>
    <t>1-5677-00036-77-6</t>
  </si>
  <si>
    <t>1-5607-00098-06-6</t>
  </si>
  <si>
    <t>1-5607-00098-05-8</t>
  </si>
  <si>
    <t>1-1031-01185-03-1</t>
  </si>
  <si>
    <t>1-2009-01628-06-5</t>
  </si>
  <si>
    <t>1-5607-00098-11-2</t>
  </si>
  <si>
    <t>1-1199-02610-11-8</t>
  </si>
  <si>
    <t>1-5607-00098-23-6</t>
  </si>
  <si>
    <t>1-5607-00098-35-0</t>
  </si>
  <si>
    <t>1-5677-00034-15-3</t>
  </si>
  <si>
    <t>1-5677-00030-08-5</t>
  </si>
  <si>
    <t>1-5677-00036-78-4</t>
  </si>
  <si>
    <t>1-5607-00098-13-9</t>
  </si>
  <si>
    <t>1-5677-00122-65-6</t>
  </si>
  <si>
    <t>1-5677-00095-40-3</t>
  </si>
  <si>
    <t xml:space="preserve">เลขที่บ้าน </t>
  </si>
  <si>
    <t xml:space="preserve">หมู่ </t>
  </si>
  <si>
    <t xml:space="preserve">ตำบล </t>
  </si>
  <si>
    <t>บ้านเหล่า</t>
  </si>
  <si>
    <t>แม่ใจ</t>
  </si>
  <si>
    <t>32/1</t>
  </si>
  <si>
    <t>วันเกิด</t>
  </si>
  <si>
    <t>เบอร์โทรศัพท์ผู้ปกครอง</t>
  </si>
  <si>
    <t>061-301-0878</t>
  </si>
  <si>
    <t>095-679-6760</t>
  </si>
  <si>
    <t>082-306-5640</t>
  </si>
  <si>
    <t>085-617-5416</t>
  </si>
  <si>
    <t>089-701-1040</t>
  </si>
  <si>
    <t>ชั้นประถมศึกษาปีที่ 1</t>
  </si>
  <si>
    <t>084-885-5177</t>
  </si>
  <si>
    <t>093-237-0948</t>
  </si>
  <si>
    <t>ชั้นประถมศึกษาปีที่ 2</t>
  </si>
  <si>
    <t>083-940-8632</t>
  </si>
  <si>
    <t>084-169-4950</t>
  </si>
  <si>
    <t>081-022-4796</t>
  </si>
  <si>
    <t>080-052-3825</t>
  </si>
  <si>
    <t>097-962-1106</t>
  </si>
  <si>
    <t>082-058-8744</t>
  </si>
  <si>
    <t>ชั้นประถมศึกษาปีที่ 4</t>
  </si>
  <si>
    <t>ชั้นประถมศึกษาปีที่ 5</t>
  </si>
  <si>
    <t>ชั้นประถมศึกษาปีที่ 6</t>
  </si>
  <si>
    <t>1-5099-67245-23-2</t>
  </si>
  <si>
    <t>097-969-2258</t>
  </si>
  <si>
    <t>093-253-6765</t>
  </si>
  <si>
    <t>099-269-4097</t>
  </si>
  <si>
    <t>095-450-0963</t>
  </si>
  <si>
    <t>1-5677-00116-73-7</t>
  </si>
  <si>
    <t>335/2</t>
  </si>
  <si>
    <t>บ้านต๋อม</t>
  </si>
  <si>
    <t>ชาย</t>
  </si>
  <si>
    <t>หญิง</t>
  </si>
  <si>
    <t>1-5677-00079-72-6</t>
  </si>
  <si>
    <t>1-5087-00152-84-0</t>
  </si>
  <si>
    <t>เวียง</t>
  </si>
  <si>
    <t>ชั้นประถมศึกษาปีที่ 3</t>
  </si>
  <si>
    <t>1-5607-00100-15-0</t>
  </si>
  <si>
    <t>1-5099-67305-11-1</t>
  </si>
  <si>
    <t>1-5677-00129-59-6</t>
  </si>
  <si>
    <t>1-5677-00129-28-6</t>
  </si>
  <si>
    <t>1-5677-00143-30-1</t>
  </si>
  <si>
    <t>1-5607-00099-90-9</t>
  </si>
  <si>
    <t>1-5677-00129-31-6</t>
  </si>
  <si>
    <t>1-5677-00114-37-8</t>
  </si>
  <si>
    <t>093-2640920</t>
  </si>
  <si>
    <t>098-8044046</t>
  </si>
  <si>
    <t>1-5677-00086-83-8</t>
  </si>
  <si>
    <t>1-5603-01576-41-0</t>
  </si>
  <si>
    <t>094-6351767</t>
  </si>
  <si>
    <t>093-1856030</t>
  </si>
  <si>
    <t>098-7537287</t>
  </si>
  <si>
    <t>084-551-6085</t>
  </si>
  <si>
    <t>1-5087-00178-05-9</t>
  </si>
  <si>
    <t>1-3299-02056-50-0</t>
  </si>
  <si>
    <t>3713/20</t>
  </si>
  <si>
    <t>บางโคล่</t>
  </si>
  <si>
    <t>1-5705-01363-73-8</t>
  </si>
  <si>
    <t>1-5677-00103-58-9</t>
  </si>
  <si>
    <t>085-6623227</t>
  </si>
  <si>
    <t>082-7668490</t>
  </si>
  <si>
    <t>063-5236935</t>
  </si>
  <si>
    <t>093-3159523</t>
  </si>
  <si>
    <t>084-3605880</t>
  </si>
  <si>
    <t>089-9972016</t>
  </si>
  <si>
    <t>082-6046013</t>
  </si>
  <si>
    <t>061-1810682</t>
  </si>
  <si>
    <t>087-1825133</t>
  </si>
  <si>
    <t>099-0746608</t>
  </si>
  <si>
    <t>061-2875336</t>
  </si>
  <si>
    <t>080-8390682</t>
  </si>
  <si>
    <t>099-8098261</t>
  </si>
  <si>
    <t>093-0459934</t>
  </si>
  <si>
    <t>082-6926794</t>
  </si>
  <si>
    <t>099-2694097</t>
  </si>
  <si>
    <t>061-3347906</t>
  </si>
  <si>
    <t>098-3351644</t>
  </si>
  <si>
    <t>083-8613109</t>
  </si>
  <si>
    <t>064-5054237</t>
  </si>
  <si>
    <t>085-6166978</t>
  </si>
  <si>
    <t>084-8761054</t>
  </si>
  <si>
    <t>082-9040227</t>
  </si>
  <si>
    <t>082-0409420</t>
  </si>
  <si>
    <t>081-6029202</t>
  </si>
  <si>
    <t>1-2090-01130-90-5</t>
  </si>
  <si>
    <t>0926518452</t>
  </si>
  <si>
    <t>1-5677-00147-81-1</t>
  </si>
  <si>
    <t>0923984226</t>
  </si>
  <si>
    <t>1-2499-01250-14-1</t>
  </si>
  <si>
    <t>0800546786</t>
  </si>
  <si>
    <t>0826420156</t>
  </si>
  <si>
    <t>1-5677-00148-75-2</t>
  </si>
  <si>
    <t>0808390682</t>
  </si>
  <si>
    <t>1-5607-00100-34-6</t>
  </si>
  <si>
    <t>1-5677-00138-07-2</t>
  </si>
  <si>
    <t>0936787433</t>
  </si>
  <si>
    <t>0657549055</t>
  </si>
  <si>
    <t>0871859358</t>
  </si>
  <si>
    <t>0953870332</t>
  </si>
  <si>
    <t>0817462933</t>
  </si>
  <si>
    <t>0801265869</t>
  </si>
  <si>
    <t>0807011041</t>
  </si>
  <si>
    <t>083-0212533</t>
  </si>
  <si>
    <t>097-0895652</t>
  </si>
  <si>
    <t>088-7638366</t>
  </si>
  <si>
    <t>081-3672604</t>
  </si>
  <si>
    <t>061-334-7906</t>
  </si>
  <si>
    <t>099-275-6369</t>
  </si>
  <si>
    <t>098-846-7945</t>
  </si>
  <si>
    <t>082-390-5488</t>
  </si>
  <si>
    <t>094-751-1803</t>
  </si>
  <si>
    <t>084-613-7874</t>
  </si>
  <si>
    <t>087-830-3877</t>
  </si>
  <si>
    <t>087-930-3877</t>
  </si>
  <si>
    <t>094-234-9182</t>
  </si>
  <si>
    <t>093-185-6030</t>
  </si>
  <si>
    <t>081-602-9202</t>
  </si>
  <si>
    <t>093-610-2183</t>
  </si>
  <si>
    <t>1-5677-00075-32-1</t>
  </si>
  <si>
    <t>1บ้านเหล่า</t>
  </si>
  <si>
    <t>2บ้านเหล่า</t>
  </si>
  <si>
    <t>3บ้านเหล่า</t>
  </si>
  <si>
    <t>4บ้านเหล่า</t>
  </si>
  <si>
    <t>12บ้านเหล่า</t>
  </si>
  <si>
    <t>14บ้านเหล่า</t>
  </si>
  <si>
    <t>ชั้น</t>
  </si>
  <si>
    <t>อนุบาลปีที่ 1</t>
  </si>
  <si>
    <t>อนุบาลปีที่ 2</t>
  </si>
  <si>
    <t>อนุบาลปีที่ 3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</si>
  <si>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</si>
  <si>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</si>
  <si>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</si>
  <si>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</si>
  <si>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</si>
  <si>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ประถมศึกษาปีที่ 6</t>
  </si>
  <si>
    <t>จำนวนนักเรียนทั้งหมด</t>
  </si>
  <si>
    <t>จำนวนนักเรียน</t>
  </si>
  <si>
    <t>เพศชาย</t>
  </si>
  <si>
    <t>เพศหญิง</t>
  </si>
  <si>
    <t>รวม</t>
  </si>
  <si>
    <t>จำนวนนักเรียนระดับปฐมวัย</t>
  </si>
  <si>
    <t>จำนวนนักเรียนระดับประถมศึกษา</t>
  </si>
  <si>
    <t>จำนวนห้องเรียน</t>
  </si>
  <si>
    <t>นักเรียนในเขตพื้นที่บริการโรงเรียน</t>
  </si>
  <si>
    <t>หมู่ที่ 1</t>
  </si>
  <si>
    <t>หมู่ที่ 2</t>
  </si>
  <si>
    <t>หมู่ที่ 3</t>
  </si>
  <si>
    <t>หมู่ที่ 4</t>
  </si>
  <si>
    <t>ต.บ้านเหล่า</t>
  </si>
  <si>
    <t>หมู่ที่ 12</t>
  </si>
  <si>
    <t>หมู่ที่ 14</t>
  </si>
  <si>
    <t>นอกเขต ต.บ้านเหล่า</t>
  </si>
  <si>
    <t>1-5677-00109-57-9</t>
  </si>
  <si>
    <t>088-2944170</t>
  </si>
  <si>
    <t>1-1002-02117-61-5</t>
  </si>
  <si>
    <t>096-561-8868</t>
  </si>
  <si>
    <t>1-1002-02074-65-7</t>
  </si>
  <si>
    <t>1-5799-01502-38-5</t>
  </si>
  <si>
    <t>1-5499-00953-38-3</t>
  </si>
  <si>
    <t>064-830-2535</t>
  </si>
  <si>
    <t>1-5499-00902-95-9</t>
  </si>
  <si>
    <t>หมายเหตุ</t>
  </si>
  <si>
    <t>ค่าอุปกรณ์การเรียน</t>
  </si>
  <si>
    <t>รวมเป็นเงิน</t>
  </si>
  <si>
    <t>คนละ</t>
  </si>
  <si>
    <t>อนุบาลปีที่  1</t>
  </si>
  <si>
    <t>อนุบาลปีที่  2</t>
  </si>
  <si>
    <t>อนุบาลปีที่  3</t>
  </si>
  <si>
    <t>รวมระดับปฐมวัย</t>
  </si>
  <si>
    <t>ประถมศึกษาปีที่  1</t>
  </si>
  <si>
    <t>ประถมศึกษาปีที่  2</t>
  </si>
  <si>
    <t>ประถมศึกษาปีที่  3</t>
  </si>
  <si>
    <t>ประถมศึกษาปีที่  4</t>
  </si>
  <si>
    <t>ประถมศึกษาปีที่  5</t>
  </si>
  <si>
    <t>ประถมศึกษาปีที่  6</t>
  </si>
  <si>
    <t>รวมระดับประถมศึกษา</t>
  </si>
  <si>
    <t>รวมทั้งหมด</t>
  </si>
  <si>
    <t>เบิก</t>
  </si>
  <si>
    <t>รับคนละ</t>
  </si>
  <si>
    <t>อนุบาล</t>
  </si>
  <si>
    <t>ประถม</t>
  </si>
  <si>
    <t>ทั้งโรงเรียน</t>
  </si>
  <si>
    <t>ชื่อ</t>
  </si>
  <si>
    <t>นามสกุล</t>
  </si>
  <si>
    <t>อินพุ่ม</t>
  </si>
  <si>
    <t>ใจลังก๋า</t>
  </si>
  <si>
    <t>ใจจม</t>
  </si>
  <si>
    <t>เด็กชาย</t>
  </si>
  <si>
    <t>เด็กหญิง</t>
  </si>
  <si>
    <t>ณัฐวัฒน์</t>
  </si>
  <si>
    <t>สินเปียง</t>
  </si>
  <si>
    <t>คำอ้าย</t>
  </si>
  <si>
    <t>ใจแล</t>
  </si>
  <si>
    <t>ชุติธนบูรณ์</t>
  </si>
  <si>
    <t>มณีวรรณชัย</t>
  </si>
  <si>
    <t>ชุมภูหมุด</t>
  </si>
  <si>
    <t>ทองหล่อ</t>
  </si>
  <si>
    <t>ชุมภู</t>
  </si>
  <si>
    <t>ป๊อกบุญเรือง</t>
  </si>
  <si>
    <t>สงวนทรัพย์</t>
  </si>
  <si>
    <t>กรวิชญ์</t>
  </si>
  <si>
    <t>โยธา</t>
  </si>
  <si>
    <t>ณัฐพล</t>
  </si>
  <si>
    <t>ณัฐภูมิ</t>
  </si>
  <si>
    <t>ไชยคำ</t>
  </si>
  <si>
    <t>เทพนรินทร์</t>
  </si>
  <si>
    <t>ธีรภัทร</t>
  </si>
  <si>
    <t>หลวงยศ</t>
  </si>
  <si>
    <t>พงศธร</t>
  </si>
  <si>
    <t>แก้วแสง</t>
  </si>
  <si>
    <t>พงษ์พัฒน์</t>
  </si>
  <si>
    <t>ช่างล้อ</t>
  </si>
  <si>
    <t>พงษ์ศักดิ์</t>
  </si>
  <si>
    <t>ภูมินันท์</t>
  </si>
  <si>
    <t>ตะวิจัง</t>
  </si>
  <si>
    <t>ไมตรี</t>
  </si>
  <si>
    <t>บัวเชย</t>
  </si>
  <si>
    <t>วีรากร</t>
  </si>
  <si>
    <t>ศรีแก้ว</t>
  </si>
  <si>
    <t>เดโชชัย</t>
  </si>
  <si>
    <t>ชนนิกานต์</t>
  </si>
  <si>
    <t>จุมปาคำ</t>
  </si>
  <si>
    <t>พิชชาพร</t>
  </si>
  <si>
    <t>สุจิธรรม</t>
  </si>
  <si>
    <t>ภัทรพรรณ</t>
  </si>
  <si>
    <t>วรัญญา</t>
  </si>
  <si>
    <t>สันภูวัน</t>
  </si>
  <si>
    <t>หทัยกาญจน์</t>
  </si>
  <si>
    <t>วิชาดา</t>
  </si>
  <si>
    <t>โลจันทร์ต๊ะ</t>
  </si>
  <si>
    <t>กฤษดา</t>
  </si>
  <si>
    <t>ปิยวัฒน์</t>
  </si>
  <si>
    <t>ฟ้าประทาน</t>
  </si>
  <si>
    <t>จิดาภา</t>
  </si>
  <si>
    <t>ชนัณชิดา</t>
  </si>
  <si>
    <t>ชรินทร์ทิพย์</t>
  </si>
  <si>
    <t>นันทรัตน์</t>
  </si>
  <si>
    <t>นิภาพร</t>
  </si>
  <si>
    <t>ปณิตรา</t>
  </si>
  <si>
    <t>พิชชา</t>
  </si>
  <si>
    <t>นรีกานต์</t>
  </si>
  <si>
    <t>อำเภอ</t>
  </si>
  <si>
    <t>จำนวนนักเรียนแยกตามเพศ</t>
  </si>
  <si>
    <t>ปัญญา</t>
  </si>
  <si>
    <t>สวยสม</t>
  </si>
  <si>
    <t>เล่ห์รักษ์</t>
  </si>
  <si>
    <t>เหล่าราชสวน</t>
  </si>
  <si>
    <t>จันทาพูน</t>
  </si>
  <si>
    <t>สระทองโน</t>
  </si>
  <si>
    <t>ไชยบาล</t>
  </si>
  <si>
    <t>ตันแก้ว</t>
  </si>
  <si>
    <t>มณีวันใจ</t>
  </si>
  <si>
    <t>ต่อมดวงแก้ว</t>
  </si>
  <si>
    <t>ยาวิไชย</t>
  </si>
  <si>
    <t>ปงเทพ</t>
  </si>
  <si>
    <t>จันตาเรียน</t>
  </si>
  <si>
    <t>แสนไวยากรณ์</t>
  </si>
  <si>
    <t>กันตพงศ์</t>
  </si>
  <si>
    <t>จิรวัฒน์</t>
  </si>
  <si>
    <t>ฐาปกรณ์</t>
  </si>
  <si>
    <t>ปิยังกูร</t>
  </si>
  <si>
    <t>รชานนท์</t>
  </si>
  <si>
    <t>ศิระพล</t>
  </si>
  <si>
    <t>จิราวัฒน์</t>
  </si>
  <si>
    <t>กชพร</t>
  </si>
  <si>
    <t>ขรินทร์ทิพย์</t>
  </si>
  <si>
    <t>ชนวรรณ</t>
  </si>
  <si>
    <t>ชนิดาภา</t>
  </si>
  <si>
    <t>ณัฎฐธิดา</t>
  </si>
  <si>
    <t>นวรัตน์</t>
  </si>
  <si>
    <t>ปรียภัทร</t>
  </si>
  <si>
    <t>พัทธนันท์</t>
  </si>
  <si>
    <t>ศุจินันท์</t>
  </si>
  <si>
    <t>อุปะนันท์</t>
  </si>
  <si>
    <t>ขันคำ</t>
  </si>
  <si>
    <t>ตุ้ยเต็มวงค์</t>
  </si>
  <si>
    <t>ปวนเต็ม</t>
  </si>
  <si>
    <t>ปิกจุมปู</t>
  </si>
  <si>
    <t>ทองคำ</t>
  </si>
  <si>
    <t>วงศ์ใหญ่</t>
  </si>
  <si>
    <t>ธิลาใจ</t>
  </si>
  <si>
    <t>ทูลธรรม</t>
  </si>
  <si>
    <t>วิลัยบุญ</t>
  </si>
  <si>
    <t>สัญญเขื่อน</t>
  </si>
  <si>
    <t>เรืองกิจ</t>
  </si>
  <si>
    <t>จิโนสา</t>
  </si>
  <si>
    <t>เก็ดเรียน</t>
  </si>
  <si>
    <t>แซ่ฟาง</t>
  </si>
  <si>
    <t>มูลสถาน</t>
  </si>
  <si>
    <t>หล้าเป็ง</t>
  </si>
  <si>
    <t>กัญญาวีร์</t>
  </si>
  <si>
    <t>ธัญพร</t>
  </si>
  <si>
    <t>นลัทพร</t>
  </si>
  <si>
    <t>ปภากานต์</t>
  </si>
  <si>
    <t>วนิดา</t>
  </si>
  <si>
    <t>ศิริรัตน์</t>
  </si>
  <si>
    <t>สลิลรดา</t>
  </si>
  <si>
    <t>กิตติเดช</t>
  </si>
  <si>
    <t>ชนธัญ</t>
  </si>
  <si>
    <t>ฐานิฏฐ์</t>
  </si>
  <si>
    <t>ณัฐฤทธิ์</t>
  </si>
  <si>
    <t>ธนภัทร</t>
  </si>
  <si>
    <t>ปฏิภาณ</t>
  </si>
  <si>
    <t>ปริญญา</t>
  </si>
  <si>
    <t>ศุภวิชญ์</t>
  </si>
  <si>
    <t>อิทธิพัทธ์</t>
  </si>
  <si>
    <t>ภาชนนท์</t>
  </si>
  <si>
    <t>คำฟู</t>
  </si>
  <si>
    <t>ไคร้งาม</t>
  </si>
  <si>
    <t>สุภาวะ</t>
  </si>
  <si>
    <t>ศิลปี</t>
  </si>
  <si>
    <t>ท้าวถึง</t>
  </si>
  <si>
    <t>เครือมูล</t>
  </si>
  <si>
    <t>แก้วมงคล</t>
  </si>
  <si>
    <t>กันจะนะ</t>
  </si>
  <si>
    <t>แซ่จ๋าว</t>
  </si>
  <si>
    <t>บัวเขียว</t>
  </si>
  <si>
    <t>สายเครือทิ</t>
  </si>
  <si>
    <t>ไชยวงค์</t>
  </si>
  <si>
    <t>จักรภัทร</t>
  </si>
  <si>
    <t>พิชชานันท์</t>
  </si>
  <si>
    <t>พิชรัชย์</t>
  </si>
  <si>
    <t>ภาคิน</t>
  </si>
  <si>
    <t>สิทธินนท์</t>
  </si>
  <si>
    <t>ชลรดา</t>
  </si>
  <si>
    <t>นภาวรรณ</t>
  </si>
  <si>
    <t>พิชชาภา</t>
  </si>
  <si>
    <t>สิลิล</t>
  </si>
  <si>
    <t>อารยา</t>
  </si>
  <si>
    <t>ชั้นอนุบาล 1</t>
  </si>
  <si>
    <t>รายชื่อนักเรียนโรงเรียนบ้านเหล่า    ปีการศึกษา 2566</t>
  </si>
  <si>
    <t>ข้อมูลจำนวนนักเรียนโรงเรียนบ้านเหล่า  ปีการศึกษา 2566</t>
  </si>
  <si>
    <t>ชั้นอนุบาล 3</t>
  </si>
  <si>
    <t>ประมงคล</t>
  </si>
  <si>
    <t>กัลยทรรศน์</t>
  </si>
  <si>
    <t>อภิญญา</t>
  </si>
  <si>
    <t>ณัฐภูมินทร์</t>
  </si>
  <si>
    <t>ธนดล</t>
  </si>
  <si>
    <t>ภูมิพัฒน์</t>
  </si>
  <si>
    <t>ชั้นอนุบาล 2</t>
  </si>
  <si>
    <t>คำใบศรี</t>
  </si>
  <si>
    <t>ปัญสุวรรณ</t>
  </si>
  <si>
    <t>หลอดทอง</t>
  </si>
  <si>
    <t>ใจตรง</t>
  </si>
  <si>
    <t>ใจเพียร</t>
  </si>
  <si>
    <t>คำเมืองใจ</t>
  </si>
  <si>
    <t>นรภัทร</t>
  </si>
  <si>
    <t>พิสิษฐ์</t>
  </si>
  <si>
    <t>วรุณวาที</t>
  </si>
  <si>
    <t>สวัสดิภาพ</t>
  </si>
  <si>
    <t>ณัชชา</t>
  </si>
  <si>
    <t>วริศรา</t>
  </si>
  <si>
    <t>อัญญดา</t>
  </si>
  <si>
    <t>1-5289-00052-94-6</t>
  </si>
  <si>
    <t>1-1007-04863-24-1</t>
  </si>
  <si>
    <t>1-5607-00100-53-2</t>
  </si>
  <si>
    <t>1-1010-00724-91-1</t>
  </si>
  <si>
    <t>1-5677-00170-10-3</t>
  </si>
  <si>
    <t>1-5607-00100-59-1</t>
  </si>
  <si>
    <t>1-5607-00100-66-4</t>
  </si>
  <si>
    <t>199/1</t>
  </si>
  <si>
    <t>วังชิ้น</t>
  </si>
  <si>
    <t>วังชิ้น จ.แพร่</t>
  </si>
  <si>
    <t>เผ่าปินตา</t>
  </si>
  <si>
    <t>กฤษชนก</t>
  </si>
  <si>
    <t>กัญญพัชร</t>
  </si>
  <si>
    <t>ทักษ์ดนัย</t>
  </si>
  <si>
    <t>1-5677-00157-35-2</t>
  </si>
  <si>
    <t>1-5677-00154-45-1</t>
  </si>
  <si>
    <t>1-5677-00154-69-8</t>
  </si>
  <si>
    <t>0823814412</t>
  </si>
  <si>
    <t>0808847406</t>
  </si>
  <si>
    <t>0961639716</t>
  </si>
  <si>
    <t>0862179462</t>
  </si>
  <si>
    <t>เขตวัง</t>
  </si>
  <si>
    <t>อภิธรรม</t>
  </si>
  <si>
    <t>อินต๊ะปัญโญ</t>
  </si>
  <si>
    <t>สิริวงศ์ใจ</t>
  </si>
  <si>
    <t>ร่างสร้อย</t>
  </si>
  <si>
    <t>ใจเที่ยง</t>
  </si>
  <si>
    <t>เมืองมาคำ</t>
  </si>
  <si>
    <t>สีไชย</t>
  </si>
  <si>
    <t>จตุรภัทร</t>
  </si>
  <si>
    <t>นาวิน</t>
  </si>
  <si>
    <t>พงศภัค</t>
  </si>
  <si>
    <t>สุรพัศ</t>
  </si>
  <si>
    <t>อาทิวราห์</t>
  </si>
  <si>
    <t>เกศรินทร์</t>
  </si>
  <si>
    <t>ณัฏฐณิชา</t>
  </si>
  <si>
    <t>แทนขวัญ</t>
  </si>
  <si>
    <t>ธัญชนก</t>
  </si>
  <si>
    <t>ปวีณ์ธิดา</t>
  </si>
  <si>
    <t>พัชรพร</t>
  </si>
  <si>
    <t>1-5799-01878-26-1</t>
  </si>
  <si>
    <t>1-5677-00136-36-3</t>
  </si>
  <si>
    <t>1-5299-02713-03-7</t>
  </si>
  <si>
    <t>1-5677-00133-37-2</t>
  </si>
  <si>
    <t>1-5599-00739-99-3</t>
  </si>
  <si>
    <t>0616692282</t>
  </si>
  <si>
    <t>0545030622</t>
  </si>
  <si>
    <t>0641684664</t>
  </si>
  <si>
    <t>0820361409</t>
  </si>
  <si>
    <t>ชมภูเมืองชื่น</t>
  </si>
  <si>
    <t>รชต</t>
  </si>
  <si>
    <t>1-5677-00116-81-8</t>
  </si>
  <si>
    <t>0856238025</t>
  </si>
  <si>
    <t>กวิน</t>
  </si>
  <si>
    <t>ณัฐนัย</t>
  </si>
  <si>
    <t>ธนกฤต</t>
  </si>
  <si>
    <t>ภัทรกร</t>
  </si>
  <si>
    <t>ปายฟ้า</t>
  </si>
  <si>
    <t>พิมญาดา</t>
  </si>
  <si>
    <t>ศุภาพิชญ์</t>
  </si>
  <si>
    <t>ณ วันที่  8  พฤษภาคม 2566</t>
  </si>
  <si>
    <t>บางคลองแหลม กทม.</t>
  </si>
  <si>
    <t>เมืองพะเยา</t>
  </si>
  <si>
    <t>0931354673</t>
  </si>
  <si>
    <t>0844615416</t>
  </si>
  <si>
    <t>0884127207</t>
  </si>
  <si>
    <t>0882855052</t>
  </si>
  <si>
    <t>0954500963</t>
  </si>
  <si>
    <t>ภาคเรียนที่ 1  ปีการศึกษา 2566</t>
  </si>
  <si>
    <t>ค่าเครื่องแบบนักเรียน</t>
  </si>
  <si>
    <t>รายละเอียดค่าอุปกรณ์การเรียนของนักเรียน  โรงเรียนบ้านเหล่า</t>
  </si>
  <si>
    <t>รายละเอีดยค่าเครื่องแบบของนักเรียน  โรงเรียนบ้านเหล่า</t>
  </si>
  <si>
    <t>ปีการศึกษา 2566</t>
  </si>
  <si>
    <t xml:space="preserve">ชื่อ - </t>
  </si>
  <si>
    <t>อริยา</t>
  </si>
  <si>
    <t>ญาณัจฉรา</t>
  </si>
  <si>
    <t>พัธนันท์</t>
  </si>
  <si>
    <t>1-5677-00165-76-2</t>
  </si>
  <si>
    <t>1-5677-00152-05-9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</si>
</sst>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[$-1870000]d/mm/yyyy;@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name val="TH Sarabun New"/>
      <family val="2"/>
    </font>
    <font>
      <sz val="10"/>
      <name val="Arial"/>
      <family val="2"/>
    </font>
    <font>
      <b/>
      <sz val="16"/>
      <name val="TH Sarabun New"/>
      <family val="2"/>
    </font>
    <font>
      <sz val="11"/>
      <color indexed="8"/>
      <name val="Tahoma"/>
      <family val="2"/>
      <charset val="222"/>
    </font>
    <font>
      <b/>
      <sz val="14"/>
      <name val="TH Sarabun New"/>
      <family val="2"/>
    </font>
    <font>
      <b/>
      <sz val="16"/>
      <color indexed="8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b/>
      <sz val="16"/>
      <name val="TH Sarabun New"/>
      <family val="2"/>
      <charset val="222"/>
    </font>
    <font>
      <sz val="12"/>
      <name val="TH SarabunPSK"/>
      <family val="2"/>
    </font>
    <font>
      <sz val="12"/>
      <color theme="1"/>
      <name val="TH SarabunPSK"/>
      <family val="2"/>
    </font>
    <font>
      <sz val="11"/>
      <name val="TH SarabunPSK"/>
      <family val="2"/>
    </font>
    <font>
      <sz val="11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43" fontId="5" fillId="0" borderId="0" applyFont="0" applyFill="0" applyBorder="0" applyAlignment="0" applyProtection="0"/>
    <xf numFmtId="0" fontId="8" fillId="0" borderId="0"/>
    <xf numFmtId="43" fontId="10" fillId="0" borderId="0" applyFont="0" applyFill="0" applyBorder="0" applyAlignment="0" applyProtection="0"/>
  </cellStyleXfs>
  <cellXfs count="200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/>
    <xf numFmtId="0" fontId="9" fillId="0" borderId="0" xfId="3" applyFont="1" applyAlignment="1">
      <alignment vertical="center"/>
    </xf>
    <xf numFmtId="0" fontId="7" fillId="0" borderId="0" xfId="0" applyFont="1" applyAlignment="1">
      <alignment horizontal="center"/>
    </xf>
    <xf numFmtId="0" fontId="9" fillId="0" borderId="0" xfId="3" applyFont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" xfId="3" applyFont="1" applyBorder="1" applyAlignment="1">
      <alignment vertical="top" wrapText="1"/>
    </xf>
    <xf numFmtId="0" fontId="7" fillId="0" borderId="1" xfId="3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/>
    </xf>
    <xf numFmtId="187" fontId="7" fillId="0" borderId="1" xfId="4" applyNumberFormat="1" applyFont="1" applyBorder="1" applyAlignment="1">
      <alignment horizontal="center"/>
    </xf>
    <xf numFmtId="0" fontId="7" fillId="0" borderId="0" xfId="3" applyFont="1" applyAlignment="1">
      <alignment horizontal="center" vertical="top" wrapText="1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9" fillId="0" borderId="0" xfId="3" applyFont="1" applyAlignment="1">
      <alignment horizontal="center" vertical="top" wrapText="1"/>
    </xf>
    <xf numFmtId="0" fontId="9" fillId="3" borderId="1" xfId="3" applyFont="1" applyFill="1" applyBorder="1" applyAlignment="1">
      <alignment horizontal="center" vertical="top" shrinkToFit="1"/>
    </xf>
    <xf numFmtId="0" fontId="9" fillId="3" borderId="1" xfId="3" applyFont="1" applyFill="1" applyBorder="1" applyAlignment="1">
      <alignment horizontal="center" vertical="top" wrapText="1"/>
    </xf>
    <xf numFmtId="0" fontId="7" fillId="4" borderId="1" xfId="3" applyFont="1" applyFill="1" applyBorder="1" applyAlignment="1">
      <alignment vertical="top" wrapText="1"/>
    </xf>
    <xf numFmtId="0" fontId="7" fillId="4" borderId="1" xfId="3" applyFont="1" applyFill="1" applyBorder="1" applyAlignment="1">
      <alignment horizontal="center" vertical="top" wrapText="1"/>
    </xf>
    <xf numFmtId="0" fontId="9" fillId="0" borderId="0" xfId="3" applyFont="1" applyAlignment="1">
      <alignment horizontal="center" vertical="top" shrinkToFit="1"/>
    </xf>
    <xf numFmtId="0" fontId="9" fillId="3" borderId="4" xfId="3" applyFont="1" applyFill="1" applyBorder="1" applyAlignment="1">
      <alignment horizontal="center" vertical="top" shrinkToFit="1"/>
    </xf>
    <xf numFmtId="187" fontId="7" fillId="0" borderId="8" xfId="4" applyNumberFormat="1" applyFont="1" applyBorder="1" applyAlignment="1">
      <alignment horizontal="center"/>
    </xf>
    <xf numFmtId="187" fontId="7" fillId="0" borderId="2" xfId="4" applyNumberFormat="1" applyFont="1" applyBorder="1" applyAlignment="1">
      <alignment horizontal="center"/>
    </xf>
    <xf numFmtId="0" fontId="7" fillId="2" borderId="0" xfId="3" applyFont="1" applyFill="1"/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7" fillId="2" borderId="4" xfId="0" applyFont="1" applyFill="1" applyBorder="1"/>
    <xf numFmtId="0" fontId="7" fillId="2" borderId="9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7" xfId="0" applyFont="1" applyFill="1" applyBorder="1"/>
    <xf numFmtId="3" fontId="7" fillId="2" borderId="4" xfId="2" applyNumberFormat="1" applyFont="1" applyFill="1" applyBorder="1" applyAlignment="1">
      <alignment horizontal="right"/>
    </xf>
    <xf numFmtId="3" fontId="7" fillId="2" borderId="2" xfId="0" applyNumberFormat="1" applyFont="1" applyFill="1" applyBorder="1" applyAlignment="1">
      <alignment horizontal="center"/>
    </xf>
    <xf numFmtId="3" fontId="7" fillId="2" borderId="1" xfId="2" applyNumberFormat="1" applyFont="1" applyFill="1" applyBorder="1" applyAlignment="1">
      <alignment horizontal="center"/>
    </xf>
    <xf numFmtId="0" fontId="7" fillId="2" borderId="10" xfId="0" applyFont="1" applyFill="1" applyBorder="1"/>
    <xf numFmtId="3" fontId="7" fillId="2" borderId="6" xfId="2" applyNumberFormat="1" applyFont="1" applyFill="1" applyBorder="1" applyAlignment="1">
      <alignment horizontal="right"/>
    </xf>
    <xf numFmtId="3" fontId="7" fillId="2" borderId="11" xfId="0" applyNumberFormat="1" applyFont="1" applyFill="1" applyBorder="1" applyAlignment="1">
      <alignment horizontal="center"/>
    </xf>
    <xf numFmtId="3" fontId="7" fillId="2" borderId="5" xfId="2" applyNumberFormat="1" applyFont="1" applyFill="1" applyBorder="1" applyAlignment="1">
      <alignment horizontal="center"/>
    </xf>
    <xf numFmtId="0" fontId="7" fillId="2" borderId="12" xfId="0" applyFont="1" applyFill="1" applyBorder="1"/>
    <xf numFmtId="3" fontId="9" fillId="2" borderId="12" xfId="0" applyNumberFormat="1" applyFont="1" applyFill="1" applyBorder="1" applyAlignment="1">
      <alignment horizontal="right"/>
    </xf>
    <xf numFmtId="3" fontId="9" fillId="2" borderId="12" xfId="0" applyNumberFormat="1" applyFont="1" applyFill="1" applyBorder="1" applyAlignment="1">
      <alignment horizontal="center"/>
    </xf>
    <xf numFmtId="3" fontId="9" fillId="2" borderId="12" xfId="2" applyNumberFormat="1" applyFont="1" applyFill="1" applyBorder="1" applyAlignment="1">
      <alignment horizontal="center"/>
    </xf>
    <xf numFmtId="3" fontId="7" fillId="2" borderId="12" xfId="2" applyNumberFormat="1" applyFont="1" applyFill="1" applyBorder="1" applyAlignment="1">
      <alignment horizontal="center"/>
    </xf>
    <xf numFmtId="0" fontId="9" fillId="2" borderId="4" xfId="0" applyFont="1" applyFill="1" applyBorder="1"/>
    <xf numFmtId="3" fontId="9" fillId="2" borderId="4" xfId="0" applyNumberFormat="1" applyFont="1" applyFill="1" applyBorder="1" applyAlignment="1">
      <alignment horizontal="right"/>
    </xf>
    <xf numFmtId="3" fontId="9" fillId="2" borderId="2" xfId="0" applyNumberFormat="1" applyFont="1" applyFill="1" applyBorder="1" applyAlignment="1">
      <alignment horizontal="center"/>
    </xf>
    <xf numFmtId="3" fontId="9" fillId="2" borderId="1" xfId="2" applyNumberFormat="1" applyFont="1" applyFill="1" applyBorder="1" applyAlignment="1">
      <alignment horizontal="center"/>
    </xf>
    <xf numFmtId="0" fontId="9" fillId="2" borderId="0" xfId="0" applyFont="1" applyFill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11" fillId="2" borderId="9" xfId="0" applyFont="1" applyFill="1" applyBorder="1"/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2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10" xfId="0" applyFont="1" applyBorder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2" fillId="0" borderId="0" xfId="0" applyFont="1" applyAlignment="1">
      <alignment vertical="center"/>
    </xf>
    <xf numFmtId="0" fontId="12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vertical="center" shrinkToFit="1"/>
    </xf>
    <xf numFmtId="0" fontId="12" fillId="2" borderId="1" xfId="0" applyFont="1" applyFill="1" applyBorder="1" applyAlignment="1">
      <alignment horizontal="center" vertical="center" shrinkToFit="1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0" applyFont="1" applyAlignment="1">
      <alignment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3" applyFont="1" applyAlignment="1">
      <alignment horizontal="center" vertical="center"/>
    </xf>
    <xf numFmtId="0" fontId="15" fillId="0" borderId="0" xfId="3" applyFont="1" applyAlignment="1">
      <alignment vertical="center"/>
    </xf>
    <xf numFmtId="0" fontId="14" fillId="0" borderId="0" xfId="0" applyFont="1"/>
    <xf numFmtId="0" fontId="6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vertical="center"/>
      <protection locked="0"/>
    </xf>
    <xf numFmtId="0" fontId="3" fillId="2" borderId="9" xfId="0" applyFont="1" applyFill="1" applyBorder="1" applyAlignment="1" applyProtection="1">
      <alignment vertical="center"/>
      <protection locked="0"/>
    </xf>
    <xf numFmtId="0" fontId="3" fillId="0" borderId="2" xfId="0" applyFont="1" applyBorder="1" applyProtection="1">
      <protection locked="0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14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12" fillId="2" borderId="7" xfId="0" applyFont="1" applyFill="1" applyBorder="1" applyAlignment="1" applyProtection="1">
      <alignment horizontal="center" vertical="center" wrapText="1"/>
      <protection locked="0"/>
    </xf>
    <xf numFmtId="0" fontId="12" fillId="2" borderId="12" xfId="0" applyFont="1" applyFill="1" applyBorder="1" applyAlignment="1" applyProtection="1">
      <alignment horizontal="center" vertical="center" wrapText="1"/>
      <protection locked="0"/>
    </xf>
    <xf numFmtId="0" fontId="12" fillId="2" borderId="8" xfId="0" applyFont="1" applyFill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Protection="1">
      <protection locked="0"/>
    </xf>
    <xf numFmtId="49" fontId="6" fillId="0" borderId="2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49" fontId="6" fillId="2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shrinkToFit="1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49" fontId="6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vertical="center"/>
      <protection locked="0"/>
    </xf>
    <xf numFmtId="14" fontId="1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center" shrinkToFi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 shrinkToFit="1"/>
      <protection locked="0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12" fillId="2" borderId="9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49" fontId="3" fillId="2" borderId="1" xfId="0" applyNumberFormat="1" applyFont="1" applyFill="1" applyBorder="1" applyProtection="1"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49" fontId="6" fillId="0" borderId="5" xfId="0" applyNumberFormat="1" applyFont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49" fontId="6" fillId="0" borderId="3" xfId="0" applyNumberFormat="1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 vertical="center"/>
    </xf>
    <xf numFmtId="0" fontId="3" fillId="2" borderId="1" xfId="2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top"/>
      <protection locked="0"/>
    </xf>
    <xf numFmtId="0" fontId="15" fillId="0" borderId="0" xfId="3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top"/>
      <protection locked="0"/>
    </xf>
    <xf numFmtId="14" fontId="16" fillId="0" borderId="3" xfId="0" applyNumberFormat="1" applyFont="1" applyBorder="1" applyAlignment="1" applyProtection="1">
      <alignment horizontal="center" vertical="center"/>
      <protection locked="0"/>
    </xf>
    <xf numFmtId="14" fontId="16" fillId="0" borderId="1" xfId="0" applyNumberFormat="1" applyFont="1" applyBorder="1" applyAlignment="1" applyProtection="1">
      <alignment horizontal="center" vertical="center"/>
      <protection locked="0"/>
    </xf>
    <xf numFmtId="14" fontId="16" fillId="0" borderId="5" xfId="0" applyNumberFormat="1" applyFont="1" applyBorder="1" applyAlignment="1" applyProtection="1">
      <alignment horizontal="center" vertical="center"/>
      <protection locked="0"/>
    </xf>
    <xf numFmtId="14" fontId="17" fillId="2" borderId="1" xfId="0" applyNumberFormat="1" applyFont="1" applyFill="1" applyBorder="1" applyAlignment="1" applyProtection="1">
      <alignment horizontal="center" vertical="center"/>
      <protection locked="0"/>
    </xf>
    <xf numFmtId="14" fontId="17" fillId="0" borderId="1" xfId="0" applyNumberFormat="1" applyFont="1" applyBorder="1" applyAlignment="1" applyProtection="1">
      <alignment horizontal="center" vertical="center"/>
      <protection locked="0"/>
    </xf>
    <xf numFmtId="188" fontId="6" fillId="0" borderId="3" xfId="0" applyNumberFormat="1" applyFont="1" applyBorder="1" applyAlignment="1" applyProtection="1">
      <alignment horizontal="center" vertical="center"/>
      <protection locked="0"/>
    </xf>
    <xf numFmtId="188" fontId="6" fillId="0" borderId="1" xfId="0" applyNumberFormat="1" applyFont="1" applyBorder="1" applyAlignment="1" applyProtection="1">
      <alignment horizontal="center" vertical="center"/>
      <protection locked="0"/>
    </xf>
    <xf numFmtId="188" fontId="6" fillId="0" borderId="5" xfId="0" applyNumberFormat="1" applyFont="1" applyBorder="1" applyAlignment="1" applyProtection="1">
      <alignment horizontal="center" vertical="center"/>
      <protection locked="0"/>
    </xf>
    <xf numFmtId="188" fontId="3" fillId="2" borderId="1" xfId="0" applyNumberFormat="1" applyFont="1" applyFill="1" applyBorder="1" applyAlignment="1" applyProtection="1">
      <alignment horizontal="center" vertical="center"/>
      <protection locked="0"/>
    </xf>
    <xf numFmtId="188" fontId="3" fillId="0" borderId="1" xfId="0" applyNumberFormat="1" applyFont="1" applyBorder="1" applyAlignment="1" applyProtection="1">
      <alignment horizontal="center" vertical="center"/>
      <protection locked="0"/>
    </xf>
    <xf numFmtId="188" fontId="3" fillId="0" borderId="0" xfId="0" applyNumberFormat="1" applyFont="1" applyProtection="1">
      <protection locked="0"/>
    </xf>
    <xf numFmtId="188" fontId="3" fillId="0" borderId="0" xfId="0" applyNumberFormat="1" applyFont="1"/>
    <xf numFmtId="14" fontId="18" fillId="0" borderId="3" xfId="0" applyNumberFormat="1" applyFont="1" applyBorder="1" applyAlignment="1" applyProtection="1">
      <alignment horizontal="center" vertical="center"/>
      <protection locked="0"/>
    </xf>
    <xf numFmtId="14" fontId="18" fillId="0" borderId="1" xfId="0" applyNumberFormat="1" applyFont="1" applyBorder="1" applyAlignment="1" applyProtection="1">
      <alignment horizontal="center" vertical="center"/>
      <protection locked="0"/>
    </xf>
    <xf numFmtId="14" fontId="18" fillId="0" borderId="5" xfId="0" applyNumberFormat="1" applyFont="1" applyBorder="1" applyAlignment="1" applyProtection="1">
      <alignment horizontal="center" vertical="center"/>
      <protection locked="0"/>
    </xf>
    <xf numFmtId="14" fontId="19" fillId="2" borderId="1" xfId="0" applyNumberFormat="1" applyFont="1" applyFill="1" applyBorder="1" applyAlignment="1" applyProtection="1">
      <alignment horizontal="center" vertical="center"/>
      <protection locked="0"/>
    </xf>
    <xf numFmtId="14" fontId="19" fillId="0" borderId="1" xfId="0" applyNumberFormat="1" applyFont="1" applyBorder="1" applyAlignment="1" applyProtection="1">
      <alignment horizontal="center" vertical="center"/>
      <protection locked="0"/>
    </xf>
    <xf numFmtId="0" fontId="17" fillId="0" borderId="0" xfId="0" applyFont="1" applyProtection="1"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14" fontId="17" fillId="2" borderId="1" xfId="0" applyNumberFormat="1" applyFont="1" applyFill="1" applyBorder="1" applyAlignment="1" applyProtection="1">
      <alignment horizontal="center"/>
      <protection locked="0"/>
    </xf>
    <xf numFmtId="188" fontId="3" fillId="2" borderId="1" xfId="0" applyNumberFormat="1" applyFont="1" applyFill="1" applyBorder="1" applyAlignment="1" applyProtection="1">
      <alignment horizontal="center"/>
      <protection locked="0"/>
    </xf>
    <xf numFmtId="188" fontId="12" fillId="0" borderId="0" xfId="0" applyNumberFormat="1" applyFont="1" applyAlignment="1">
      <alignment vertical="center"/>
    </xf>
    <xf numFmtId="188" fontId="1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12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9" fillId="0" borderId="0" xfId="3" applyFont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</cellXfs>
  <cellStyles count="5">
    <cellStyle name="Comma" xfId="2" builtinId="3"/>
    <cellStyle name="Normal" xfId="0" builtinId="0"/>
    <cellStyle name="Normal 2" xfId="1"/>
    <cellStyle name="Normal 3" xfId="3"/>
    <cellStyle name="เครื่องหมายจุลภาค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"/>
  <sheetViews>
    <sheetView tabSelected="1" zoomScale="70" zoomScaleNormal="70" zoomScalePageLayoutView="70" workbookViewId="0">
      <selection activeCell="F7" sqref="F7"/>
    </sheetView>
  </sheetViews>
  <sheetFormatPr defaultColWidth="9" defaultRowHeight="24.6" x14ac:dyDescent="0.7"/>
  <cols>
    <col min="1" max="1" width="5.3984375" style="8" customWidth="1"/>
    <col min="2" max="2" width="13.19921875" style="4" customWidth="1"/>
    <col min="3" max="3" width="7.19921875" style="4" customWidth="1"/>
    <col min="4" max="4" width="10.59765625" style="4" customWidth="1"/>
    <col min="5" max="5" width="10.69921875" style="4" customWidth="1"/>
    <col min="6" max="6" width="20.19921875" style="3" customWidth="1"/>
    <col min="7" max="7" width="7.8984375" style="8" customWidth="1"/>
    <col min="8" max="10" width="13.5" style="8" customWidth="1"/>
    <col min="11" max="11" width="3.59765625" style="1" customWidth="1"/>
    <col min="12" max="12" width="13.19921875" style="1" customWidth="1"/>
    <col min="13" max="13" width="28.19921875" style="1" customWidth="1"/>
    <col min="14" max="14" width="9.19921875" style="1" customWidth="1"/>
    <col min="15" max="15" width="6.09765625" style="1" customWidth="1"/>
    <col min="16" max="16" width="9.59765625" style="1" customWidth="1"/>
    <col min="17" max="17" width="11.19921875" style="85" customWidth="1"/>
    <col min="18" max="18" width="13.3984375" style="174" bestFit="1" customWidth="1"/>
    <col min="19" max="19" width="15.09765625" style="3" customWidth="1"/>
    <col min="20" max="20" width="11.09765625" style="1" customWidth="1"/>
    <col min="21" max="21" width="9" style="1" customWidth="1"/>
    <col min="22" max="22" width="16" style="1" customWidth="1"/>
    <col min="23" max="30" width="7" style="1" customWidth="1"/>
    <col min="31" max="16384" width="9" style="1"/>
  </cols>
  <sheetData>
    <row r="1" spans="1:24" s="67" customFormat="1" ht="24" customHeight="1" x14ac:dyDescent="0.7">
      <c r="A1" s="190" t="s">
        <v>406</v>
      </c>
      <c r="B1" s="190"/>
      <c r="C1" s="190"/>
      <c r="D1" s="190"/>
      <c r="E1" s="190"/>
      <c r="F1" s="190"/>
      <c r="G1" s="190"/>
      <c r="H1" s="74"/>
      <c r="I1" s="74"/>
      <c r="J1" s="74"/>
      <c r="K1" s="191" t="str">
        <f>A1</f>
        <v>รายชื่อนักเรียนโรงเรียนบ้านเหล่า    ปีการศึกษา 2566</v>
      </c>
      <c r="L1" s="191"/>
      <c r="M1" s="191"/>
      <c r="N1" s="191"/>
      <c r="O1" s="191"/>
      <c r="P1" s="191"/>
      <c r="Q1" s="191"/>
      <c r="R1" s="191"/>
      <c r="S1" s="191"/>
      <c r="V1" s="68"/>
      <c r="W1" s="68"/>
      <c r="X1" s="68"/>
    </row>
    <row r="2" spans="1:24" s="67" customFormat="1" ht="22.5" customHeight="1" x14ac:dyDescent="0.7">
      <c r="A2" s="190" t="s">
        <v>405</v>
      </c>
      <c r="B2" s="190"/>
      <c r="C2" s="190"/>
      <c r="D2" s="190"/>
      <c r="E2" s="190"/>
      <c r="F2" s="190"/>
      <c r="G2" s="190"/>
      <c r="H2" s="74"/>
      <c r="I2" s="74"/>
      <c r="J2" s="74"/>
      <c r="K2" s="78"/>
      <c r="L2" s="78"/>
      <c r="M2" s="78" t="str">
        <f>A2</f>
        <v>ชั้นอนุบาล 1</v>
      </c>
      <c r="N2" s="78"/>
      <c r="O2" s="78"/>
      <c r="P2" s="78"/>
      <c r="Q2" s="83"/>
      <c r="R2" s="185"/>
      <c r="S2" s="66"/>
      <c r="V2" s="68"/>
      <c r="W2" s="68"/>
      <c r="X2" s="68"/>
    </row>
    <row r="3" spans="1:24" s="71" customFormat="1" ht="49.2" x14ac:dyDescent="0.7">
      <c r="A3" s="111" t="s">
        <v>3</v>
      </c>
      <c r="B3" s="112" t="s">
        <v>0</v>
      </c>
      <c r="C3" s="140"/>
      <c r="D3" s="141" t="s">
        <v>502</v>
      </c>
      <c r="E3" s="142" t="s">
        <v>259</v>
      </c>
      <c r="F3" s="112" t="s">
        <v>2</v>
      </c>
      <c r="G3" s="111" t="s">
        <v>237</v>
      </c>
      <c r="H3" s="79"/>
      <c r="I3" s="74"/>
      <c r="J3" s="81"/>
      <c r="K3" s="69" t="s">
        <v>3</v>
      </c>
      <c r="L3" s="69" t="s">
        <v>0</v>
      </c>
      <c r="M3" s="69" t="s">
        <v>1</v>
      </c>
      <c r="N3" s="69" t="s">
        <v>73</v>
      </c>
      <c r="O3" s="69" t="s">
        <v>74</v>
      </c>
      <c r="P3" s="69" t="s">
        <v>75</v>
      </c>
      <c r="Q3" s="84" t="s">
        <v>317</v>
      </c>
      <c r="R3" s="186" t="s">
        <v>79</v>
      </c>
      <c r="S3" s="69" t="s">
        <v>80</v>
      </c>
      <c r="V3" s="72" t="s">
        <v>258</v>
      </c>
      <c r="W3" s="72" t="s">
        <v>259</v>
      </c>
      <c r="X3" s="72"/>
    </row>
    <row r="4" spans="1:24" x14ac:dyDescent="0.7">
      <c r="A4" s="98">
        <v>1</v>
      </c>
      <c r="B4" s="121">
        <v>3579</v>
      </c>
      <c r="C4" s="100" t="s">
        <v>263</v>
      </c>
      <c r="D4" s="100" t="s">
        <v>422</v>
      </c>
      <c r="E4" s="132" t="s">
        <v>416</v>
      </c>
      <c r="F4" s="150" t="s">
        <v>429</v>
      </c>
      <c r="G4" s="163"/>
      <c r="H4" s="80"/>
      <c r="J4" s="82"/>
      <c r="K4" s="7">
        <v>1</v>
      </c>
      <c r="L4" s="5">
        <f t="shared" ref="L4:L11" si="0">B4</f>
        <v>3579</v>
      </c>
      <c r="M4" s="6" t="str">
        <f t="shared" ref="M4:M11" si="1">C4&amp;D4&amp;"  "&amp;E4</f>
        <v>เด็กชายนรภัทร  คำใบศรี</v>
      </c>
      <c r="N4" s="151" t="s">
        <v>436</v>
      </c>
      <c r="O4" s="151">
        <v>10</v>
      </c>
      <c r="P4" s="151" t="s">
        <v>437</v>
      </c>
      <c r="Q4" s="109" t="s">
        <v>438</v>
      </c>
      <c r="R4" s="168">
        <v>43734</v>
      </c>
      <c r="S4" s="152"/>
      <c r="T4" s="1" t="str">
        <f t="shared" ref="T4:T11" si="2">O4&amp;P4</f>
        <v>10วังชิ้น</v>
      </c>
      <c r="V4" s="6" t="str">
        <f t="shared" ref="V4:V11" si="3">C4&amp;D4</f>
        <v>เด็กชายนรภัทร</v>
      </c>
      <c r="W4" s="1" t="str">
        <f t="shared" ref="W4:W11" si="4">E4</f>
        <v>คำใบศรี</v>
      </c>
    </row>
    <row r="5" spans="1:24" x14ac:dyDescent="0.7">
      <c r="A5" s="98">
        <v>2</v>
      </c>
      <c r="B5" s="121">
        <v>3580</v>
      </c>
      <c r="C5" s="100" t="s">
        <v>263</v>
      </c>
      <c r="D5" s="100" t="s">
        <v>423</v>
      </c>
      <c r="E5" s="132" t="s">
        <v>321</v>
      </c>
      <c r="F5" s="150" t="s">
        <v>430</v>
      </c>
      <c r="G5" s="164"/>
      <c r="H5" s="80"/>
      <c r="J5" s="82"/>
      <c r="K5" s="7">
        <v>2</v>
      </c>
      <c r="L5" s="5">
        <f t="shared" si="0"/>
        <v>3580</v>
      </c>
      <c r="M5" s="6" t="str">
        <f t="shared" si="1"/>
        <v>เด็กชายพิสิษฐ์  เล่ห์รักษ์</v>
      </c>
      <c r="N5" s="150">
        <v>15</v>
      </c>
      <c r="O5" s="150">
        <v>3</v>
      </c>
      <c r="P5" s="150" t="s">
        <v>76</v>
      </c>
      <c r="Q5" s="109" t="s">
        <v>77</v>
      </c>
      <c r="R5" s="169">
        <v>43854</v>
      </c>
      <c r="S5" s="147"/>
      <c r="T5" s="1" t="str">
        <f t="shared" si="2"/>
        <v>3บ้านเหล่า</v>
      </c>
      <c r="V5" s="6" t="str">
        <f t="shared" si="3"/>
        <v>เด็กชายพิสิษฐ์</v>
      </c>
      <c r="W5" s="1" t="str">
        <f t="shared" si="4"/>
        <v>เล่ห์รักษ์</v>
      </c>
    </row>
    <row r="6" spans="1:24" x14ac:dyDescent="0.7">
      <c r="A6" s="98">
        <v>3</v>
      </c>
      <c r="B6" s="121">
        <v>3581</v>
      </c>
      <c r="C6" s="100" t="s">
        <v>263</v>
      </c>
      <c r="D6" s="100" t="s">
        <v>424</v>
      </c>
      <c r="E6" s="132" t="s">
        <v>417</v>
      </c>
      <c r="F6" s="150" t="s">
        <v>431</v>
      </c>
      <c r="G6" s="164"/>
      <c r="H6" s="80"/>
      <c r="J6" s="82"/>
      <c r="K6" s="7">
        <v>3</v>
      </c>
      <c r="L6" s="5">
        <f t="shared" si="0"/>
        <v>3581</v>
      </c>
      <c r="M6" s="6" t="str">
        <f t="shared" si="1"/>
        <v>เด็กชายวรุณวาที  ปัญสุวรรณ</v>
      </c>
      <c r="N6" s="150">
        <v>50</v>
      </c>
      <c r="O6" s="150">
        <v>12</v>
      </c>
      <c r="P6" s="150" t="s">
        <v>76</v>
      </c>
      <c r="Q6" s="109" t="s">
        <v>77</v>
      </c>
      <c r="R6" s="169">
        <v>43656</v>
      </c>
      <c r="S6" s="147" t="s">
        <v>492</v>
      </c>
      <c r="T6" s="1" t="str">
        <f t="shared" si="2"/>
        <v>12บ้านเหล่า</v>
      </c>
      <c r="V6" s="6" t="str">
        <f t="shared" si="3"/>
        <v>เด็กชายวรุณวาที</v>
      </c>
      <c r="W6" s="1" t="str">
        <f t="shared" si="4"/>
        <v>ปัญสุวรรณ</v>
      </c>
    </row>
    <row r="7" spans="1:24" x14ac:dyDescent="0.7">
      <c r="A7" s="98">
        <v>4</v>
      </c>
      <c r="B7" s="121">
        <v>3582</v>
      </c>
      <c r="C7" s="100" t="s">
        <v>263</v>
      </c>
      <c r="D7" s="100" t="s">
        <v>425</v>
      </c>
      <c r="E7" s="132" t="s">
        <v>418</v>
      </c>
      <c r="F7" s="150" t="s">
        <v>432</v>
      </c>
      <c r="G7" s="165"/>
      <c r="H7" s="80"/>
      <c r="J7" s="82"/>
      <c r="K7" s="7">
        <v>4</v>
      </c>
      <c r="L7" s="5">
        <f t="shared" si="0"/>
        <v>3582</v>
      </c>
      <c r="M7" s="6" t="str">
        <f t="shared" si="1"/>
        <v>เด็กชายสวัสดิภาพ  หลอดทอง</v>
      </c>
      <c r="N7" s="153">
        <v>65</v>
      </c>
      <c r="O7" s="153">
        <v>3</v>
      </c>
      <c r="P7" s="153" t="s">
        <v>77</v>
      </c>
      <c r="Q7" s="109" t="s">
        <v>77</v>
      </c>
      <c r="R7" s="170">
        <v>43831</v>
      </c>
      <c r="S7" s="148" t="s">
        <v>493</v>
      </c>
      <c r="T7" s="1" t="str">
        <f t="shared" si="2"/>
        <v>3แม่ใจ</v>
      </c>
      <c r="V7" s="6" t="str">
        <f t="shared" si="3"/>
        <v>เด็กชายสวัสดิภาพ</v>
      </c>
      <c r="W7" s="1" t="str">
        <f t="shared" si="4"/>
        <v>หลอดทอง</v>
      </c>
    </row>
    <row r="8" spans="1:24" x14ac:dyDescent="0.7">
      <c r="A8" s="98">
        <v>5</v>
      </c>
      <c r="B8" s="121">
        <v>3583</v>
      </c>
      <c r="C8" s="100" t="s">
        <v>264</v>
      </c>
      <c r="D8" s="100" t="s">
        <v>426</v>
      </c>
      <c r="E8" s="132" t="s">
        <v>419</v>
      </c>
      <c r="F8" s="150" t="s">
        <v>433</v>
      </c>
      <c r="G8" s="164"/>
      <c r="H8" s="80"/>
      <c r="J8" s="82"/>
      <c r="K8" s="7">
        <v>5</v>
      </c>
      <c r="L8" s="5">
        <f t="shared" si="0"/>
        <v>3583</v>
      </c>
      <c r="M8" s="6" t="str">
        <f t="shared" si="1"/>
        <v>เด็กหญิงณัชชา  ใจตรง</v>
      </c>
      <c r="N8" s="150">
        <v>99</v>
      </c>
      <c r="O8" s="150">
        <v>2</v>
      </c>
      <c r="P8" s="150" t="s">
        <v>77</v>
      </c>
      <c r="Q8" s="109" t="s">
        <v>77</v>
      </c>
      <c r="R8" s="169">
        <v>43860</v>
      </c>
      <c r="S8" s="147" t="s">
        <v>494</v>
      </c>
      <c r="T8" s="1" t="str">
        <f t="shared" si="2"/>
        <v>2แม่ใจ</v>
      </c>
      <c r="V8" s="6" t="str">
        <f t="shared" si="3"/>
        <v>เด็กหญิงณัชชา</v>
      </c>
      <c r="W8" s="1" t="str">
        <f t="shared" si="4"/>
        <v>ใจตรง</v>
      </c>
    </row>
    <row r="9" spans="1:24" s="97" customFormat="1" x14ac:dyDescent="0.7">
      <c r="A9" s="98">
        <v>6</v>
      </c>
      <c r="B9" s="106">
        <v>3584</v>
      </c>
      <c r="C9" s="100" t="s">
        <v>264</v>
      </c>
      <c r="D9" s="118" t="s">
        <v>505</v>
      </c>
      <c r="E9" s="130" t="s">
        <v>420</v>
      </c>
      <c r="F9" s="131" t="s">
        <v>506</v>
      </c>
      <c r="G9" s="166"/>
      <c r="H9" s="103"/>
      <c r="I9" s="104"/>
      <c r="J9" s="105"/>
      <c r="K9" s="7">
        <v>6</v>
      </c>
      <c r="L9" s="95">
        <f t="shared" si="0"/>
        <v>3584</v>
      </c>
      <c r="M9" s="96" t="str">
        <f t="shared" si="1"/>
        <v>เด็กหญิงพัธนันท์  ใจเพียร</v>
      </c>
      <c r="N9" s="106">
        <v>121</v>
      </c>
      <c r="O9" s="106">
        <v>4</v>
      </c>
      <c r="P9" s="106" t="s">
        <v>76</v>
      </c>
      <c r="Q9" s="109" t="s">
        <v>77</v>
      </c>
      <c r="R9" s="171">
        <v>43766</v>
      </c>
      <c r="S9" s="147"/>
      <c r="T9" s="97" t="str">
        <f t="shared" si="2"/>
        <v>4บ้านเหล่า</v>
      </c>
      <c r="V9" s="96" t="str">
        <f t="shared" si="3"/>
        <v>เด็กหญิงพัธนันท์</v>
      </c>
      <c r="W9" s="97" t="str">
        <f t="shared" si="4"/>
        <v>ใจเพียร</v>
      </c>
    </row>
    <row r="10" spans="1:24" s="97" customFormat="1" x14ac:dyDescent="0.7">
      <c r="A10" s="98">
        <v>7</v>
      </c>
      <c r="B10" s="121">
        <v>3585</v>
      </c>
      <c r="C10" s="100" t="s">
        <v>264</v>
      </c>
      <c r="D10" s="100" t="s">
        <v>427</v>
      </c>
      <c r="E10" s="132" t="s">
        <v>277</v>
      </c>
      <c r="F10" s="131" t="s">
        <v>434</v>
      </c>
      <c r="G10" s="167"/>
      <c r="H10" s="103"/>
      <c r="I10" s="104"/>
      <c r="J10" s="105"/>
      <c r="K10" s="7">
        <v>7</v>
      </c>
      <c r="L10" s="95">
        <f t="shared" si="0"/>
        <v>3585</v>
      </c>
      <c r="M10" s="96" t="str">
        <f t="shared" si="1"/>
        <v>เด็กหญิงวริศรา  โยธา</v>
      </c>
      <c r="N10" s="121">
        <v>112</v>
      </c>
      <c r="O10" s="121">
        <v>3</v>
      </c>
      <c r="P10" s="121" t="s">
        <v>76</v>
      </c>
      <c r="Q10" s="109" t="s">
        <v>77</v>
      </c>
      <c r="R10" s="172">
        <v>43732</v>
      </c>
      <c r="S10" s="147" t="s">
        <v>495</v>
      </c>
      <c r="T10" s="97" t="str">
        <f t="shared" si="2"/>
        <v>3บ้านเหล่า</v>
      </c>
      <c r="V10" s="96" t="str">
        <f t="shared" si="3"/>
        <v>เด็กหญิงวริศรา</v>
      </c>
      <c r="W10" s="97" t="str">
        <f t="shared" si="4"/>
        <v>โยธา</v>
      </c>
    </row>
    <row r="11" spans="1:24" s="97" customFormat="1" x14ac:dyDescent="0.7">
      <c r="A11" s="98">
        <v>8</v>
      </c>
      <c r="B11" s="121">
        <v>3586</v>
      </c>
      <c r="C11" s="100" t="s">
        <v>264</v>
      </c>
      <c r="D11" s="100" t="s">
        <v>428</v>
      </c>
      <c r="E11" s="132" t="s">
        <v>421</v>
      </c>
      <c r="F11" s="131" t="s">
        <v>435</v>
      </c>
      <c r="G11" s="166"/>
      <c r="H11" s="103"/>
      <c r="I11" s="104"/>
      <c r="J11" s="105"/>
      <c r="K11" s="7">
        <v>8</v>
      </c>
      <c r="L11" s="95">
        <f t="shared" si="0"/>
        <v>3586</v>
      </c>
      <c r="M11" s="96" t="str">
        <f t="shared" si="1"/>
        <v>เด็กหญิงอัญญดา  คำเมืองใจ</v>
      </c>
      <c r="N11" s="106">
        <v>136</v>
      </c>
      <c r="O11" s="106">
        <v>4</v>
      </c>
      <c r="P11" s="106" t="s">
        <v>76</v>
      </c>
      <c r="Q11" s="109" t="s">
        <v>77</v>
      </c>
      <c r="R11" s="171">
        <v>43889</v>
      </c>
      <c r="S11" s="148" t="s">
        <v>496</v>
      </c>
      <c r="T11" s="97" t="str">
        <f t="shared" si="2"/>
        <v>4บ้านเหล่า</v>
      </c>
      <c r="V11" s="96" t="str">
        <f t="shared" si="3"/>
        <v>เด็กหญิงอัญญดา</v>
      </c>
      <c r="W11" s="97" t="str">
        <f t="shared" si="4"/>
        <v>คำเมืองใจ</v>
      </c>
    </row>
    <row r="12" spans="1:24" s="97" customFormat="1" ht="21" customHeight="1" x14ac:dyDescent="0.7">
      <c r="A12" s="104"/>
      <c r="B12" s="125"/>
      <c r="C12" s="125"/>
      <c r="D12" s="125"/>
      <c r="E12" s="125"/>
      <c r="F12" s="126"/>
      <c r="G12" s="104"/>
      <c r="H12" s="104"/>
      <c r="I12" s="104"/>
      <c r="J12" s="104"/>
      <c r="Q12" s="127"/>
      <c r="R12" s="173"/>
      <c r="S12" s="126"/>
    </row>
    <row r="13" spans="1:24" s="97" customFormat="1" ht="21" customHeight="1" x14ac:dyDescent="0.7">
      <c r="A13" s="104"/>
      <c r="B13" s="125"/>
      <c r="C13" s="125"/>
      <c r="D13" s="125"/>
      <c r="E13" s="125"/>
      <c r="F13" s="126"/>
      <c r="G13" s="104"/>
      <c r="H13" s="104"/>
      <c r="I13" s="104"/>
      <c r="J13" s="104"/>
      <c r="Q13" s="127"/>
      <c r="R13" s="173"/>
      <c r="S13" s="126"/>
    </row>
    <row r="14" spans="1:24" s="97" customFormat="1" ht="21" customHeight="1" x14ac:dyDescent="0.7">
      <c r="A14" s="104"/>
      <c r="B14" s="125"/>
      <c r="C14" s="125"/>
      <c r="D14" s="125"/>
      <c r="E14" s="125"/>
      <c r="F14" s="126"/>
      <c r="G14" s="104"/>
      <c r="H14" s="104"/>
      <c r="I14" s="104"/>
      <c r="J14" s="104"/>
      <c r="Q14" s="127"/>
      <c r="R14" s="173"/>
      <c r="S14" s="126"/>
    </row>
    <row r="15" spans="1:24" s="97" customFormat="1" ht="21" customHeight="1" x14ac:dyDescent="0.7">
      <c r="A15" s="104"/>
      <c r="D15" s="143"/>
      <c r="G15" s="104"/>
      <c r="H15" s="104"/>
      <c r="I15" s="104"/>
      <c r="J15" s="104"/>
      <c r="Q15" s="127"/>
      <c r="R15" s="173"/>
      <c r="S15" s="126"/>
    </row>
    <row r="16" spans="1:24" s="97" customFormat="1" ht="21" customHeight="1" x14ac:dyDescent="0.7">
      <c r="A16" s="104"/>
      <c r="D16" s="135"/>
      <c r="E16" s="135"/>
      <c r="F16" s="135"/>
      <c r="G16" s="104"/>
      <c r="H16" s="104"/>
      <c r="I16" s="104"/>
      <c r="J16" s="104"/>
      <c r="Q16" s="127"/>
      <c r="R16" s="173"/>
      <c r="S16" s="126"/>
    </row>
    <row r="17" spans="1:30" s="97" customFormat="1" ht="21" customHeight="1" x14ac:dyDescent="0.7">
      <c r="A17" s="104"/>
      <c r="D17" s="135"/>
      <c r="E17" s="135"/>
      <c r="F17" s="135"/>
      <c r="G17" s="104"/>
      <c r="H17" s="104"/>
      <c r="I17" s="104"/>
      <c r="J17" s="104"/>
      <c r="Q17" s="127"/>
      <c r="R17" s="173"/>
      <c r="S17" s="126"/>
      <c r="T17" s="135"/>
      <c r="U17" s="135"/>
    </row>
    <row r="18" spans="1:30" ht="21" customHeight="1" x14ac:dyDescent="0.7">
      <c r="D18" s="75" t="s">
        <v>318</v>
      </c>
      <c r="E18" s="73"/>
      <c r="F18" s="73"/>
      <c r="S18" s="70"/>
      <c r="V18" s="192" t="s">
        <v>219</v>
      </c>
      <c r="W18" s="193" t="s">
        <v>224</v>
      </c>
      <c r="X18" s="193"/>
      <c r="Y18" s="193"/>
      <c r="Z18" s="193"/>
      <c r="AA18" s="193"/>
      <c r="AB18" s="193"/>
      <c r="AC18" s="194" t="s">
        <v>227</v>
      </c>
      <c r="AD18" s="188" t="s">
        <v>215</v>
      </c>
    </row>
    <row r="19" spans="1:30" ht="21" customHeight="1" x14ac:dyDescent="0.7">
      <c r="D19" s="2" t="s">
        <v>107</v>
      </c>
      <c r="E19" s="2" t="s">
        <v>108</v>
      </c>
      <c r="F19" s="2" t="s">
        <v>215</v>
      </c>
      <c r="S19" s="70"/>
      <c r="V19" s="192"/>
      <c r="W19" s="60" t="s">
        <v>195</v>
      </c>
      <c r="X19" s="60" t="s">
        <v>196</v>
      </c>
      <c r="Y19" s="60" t="s">
        <v>197</v>
      </c>
      <c r="Z19" s="60" t="s">
        <v>198</v>
      </c>
      <c r="AA19" s="60" t="s">
        <v>199</v>
      </c>
      <c r="AB19" s="60" t="s">
        <v>200</v>
      </c>
      <c r="AC19" s="195"/>
      <c r="AD19" s="189"/>
    </row>
    <row r="20" spans="1:30" ht="21" customHeight="1" x14ac:dyDescent="0.7">
      <c r="D20" s="2">
        <f>COUNTIF(C4:C20,"เด็กชาย")</f>
        <v>4</v>
      </c>
      <c r="E20" s="2">
        <f>COUNTIF(C4:C20,"เด็กหญิง")</f>
        <v>4</v>
      </c>
      <c r="F20" s="2">
        <f>SUBTOTAL(9,D20:E20)</f>
        <v>8</v>
      </c>
      <c r="S20" s="1"/>
      <c r="V20" s="76"/>
      <c r="W20" s="77">
        <f t="shared" ref="W20:AB20" si="5">COUNTIF($T4:$T20,W19)</f>
        <v>0</v>
      </c>
      <c r="X20" s="77">
        <f t="shared" si="5"/>
        <v>0</v>
      </c>
      <c r="Y20" s="77">
        <f t="shared" si="5"/>
        <v>2</v>
      </c>
      <c r="Z20" s="77">
        <f t="shared" si="5"/>
        <v>2</v>
      </c>
      <c r="AA20" s="77">
        <f t="shared" si="5"/>
        <v>1</v>
      </c>
      <c r="AB20" s="77">
        <f t="shared" si="5"/>
        <v>0</v>
      </c>
      <c r="AC20" s="77">
        <f>COUNTA($T4:$T20)-SUM(W20:AB20)</f>
        <v>3</v>
      </c>
      <c r="AD20" s="77">
        <f>SUBTOTAL(9,W20:AC20)</f>
        <v>8</v>
      </c>
    </row>
    <row r="21" spans="1:30" ht="21" customHeight="1" x14ac:dyDescent="0.7">
      <c r="S21" s="70"/>
    </row>
    <row r="34" spans="19:19" ht="21" customHeight="1" x14ac:dyDescent="0.7">
      <c r="S34" s="70"/>
    </row>
    <row r="35" spans="19:19" ht="21" customHeight="1" x14ac:dyDescent="0.7">
      <c r="S35" s="70"/>
    </row>
    <row r="36" spans="19:19" ht="21" customHeight="1" x14ac:dyDescent="0.7">
      <c r="S36" s="70"/>
    </row>
    <row r="37" spans="19:19" ht="21" customHeight="1" x14ac:dyDescent="0.7">
      <c r="S37" s="70"/>
    </row>
    <row r="38" spans="19:19" ht="21" customHeight="1" x14ac:dyDescent="0.7"/>
  </sheetData>
  <sheetProtection formatCells="0" insertRows="0" sort="0" autoFilter="0"/>
  <autoFilter ref="A3:AD3">
    <sortState ref="A4:AD11">
      <sortCondition ref="C3"/>
    </sortState>
  </autoFilter>
  <mergeCells count="7">
    <mergeCell ref="AD18:AD19"/>
    <mergeCell ref="A1:G1"/>
    <mergeCell ref="K1:S1"/>
    <mergeCell ref="A2:G2"/>
    <mergeCell ref="V18:V19"/>
    <mergeCell ref="W18:AB18"/>
    <mergeCell ref="AC18:AC19"/>
  </mergeCells>
  <pageMargins left="1.3779527559055118" right="0.43307086614173229" top="1.1811023622047245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zoomScale="70" zoomScaleNormal="70" zoomScalePageLayoutView="70" workbookViewId="0">
      <selection activeCell="G11" sqref="G11"/>
    </sheetView>
  </sheetViews>
  <sheetFormatPr defaultColWidth="9" defaultRowHeight="24.6" x14ac:dyDescent="0.7"/>
  <cols>
    <col min="1" max="1" width="5.3984375" style="8" customWidth="1"/>
    <col min="2" max="2" width="13.19921875" style="4" customWidth="1"/>
    <col min="3" max="3" width="7.19921875" style="4" customWidth="1"/>
    <col min="4" max="4" width="10.59765625" style="4" customWidth="1"/>
    <col min="5" max="5" width="10.69921875" style="4" customWidth="1"/>
    <col min="6" max="6" width="20.19921875" style="3" customWidth="1"/>
    <col min="7" max="7" width="7.8984375" style="8" customWidth="1"/>
    <col min="8" max="10" width="13.5" style="8" customWidth="1"/>
    <col min="11" max="11" width="3.59765625" style="1" customWidth="1"/>
    <col min="12" max="12" width="13.19921875" style="1" customWidth="1"/>
    <col min="13" max="13" width="28.19921875" style="1" customWidth="1"/>
    <col min="14" max="14" width="9.19921875" style="1" customWidth="1"/>
    <col min="15" max="15" width="6.09765625" style="1" customWidth="1"/>
    <col min="16" max="16" width="9.59765625" style="1" customWidth="1"/>
    <col min="17" max="17" width="11.19921875" style="85" customWidth="1"/>
    <col min="18" max="18" width="13.3984375" style="174" bestFit="1" customWidth="1"/>
    <col min="19" max="19" width="15.09765625" style="3" customWidth="1"/>
    <col min="20" max="20" width="11.09765625" style="1" customWidth="1"/>
    <col min="21" max="21" width="9" style="1" customWidth="1"/>
    <col min="22" max="22" width="16" style="1" customWidth="1"/>
    <col min="23" max="30" width="7" style="1" customWidth="1"/>
    <col min="31" max="16384" width="9" style="1"/>
  </cols>
  <sheetData>
    <row r="1" spans="1:24" s="67" customFormat="1" ht="24" customHeight="1" x14ac:dyDescent="0.7">
      <c r="A1" s="190" t="s">
        <v>406</v>
      </c>
      <c r="B1" s="190"/>
      <c r="C1" s="190"/>
      <c r="D1" s="190"/>
      <c r="E1" s="190"/>
      <c r="F1" s="190"/>
      <c r="G1" s="190"/>
      <c r="H1" s="74"/>
      <c r="I1" s="74"/>
      <c r="J1" s="74"/>
      <c r="K1" s="191" t="str">
        <f>A1</f>
        <v>รายชื่อนักเรียนโรงเรียนบ้านเหล่า    ปีการศึกษา 2566</v>
      </c>
      <c r="L1" s="191"/>
      <c r="M1" s="191"/>
      <c r="N1" s="191"/>
      <c r="O1" s="191"/>
      <c r="P1" s="191"/>
      <c r="Q1" s="191"/>
      <c r="R1" s="191"/>
      <c r="S1" s="191"/>
      <c r="V1" s="68"/>
      <c r="W1" s="68"/>
      <c r="X1" s="68"/>
    </row>
    <row r="2" spans="1:24" s="67" customFormat="1" ht="22.5" customHeight="1" x14ac:dyDescent="0.7">
      <c r="A2" s="190" t="s">
        <v>415</v>
      </c>
      <c r="B2" s="190"/>
      <c r="C2" s="190"/>
      <c r="D2" s="190"/>
      <c r="E2" s="190"/>
      <c r="F2" s="190"/>
      <c r="G2" s="190"/>
      <c r="H2" s="74"/>
      <c r="I2" s="74"/>
      <c r="J2" s="74"/>
      <c r="K2" s="78"/>
      <c r="L2" s="78"/>
      <c r="M2" s="78" t="str">
        <f>A2</f>
        <v>ชั้นอนุบาล 2</v>
      </c>
      <c r="N2" s="78"/>
      <c r="O2" s="78"/>
      <c r="P2" s="78"/>
      <c r="Q2" s="83"/>
      <c r="R2" s="185"/>
      <c r="S2" s="66"/>
      <c r="V2" s="68"/>
      <c r="W2" s="68"/>
      <c r="X2" s="68"/>
    </row>
    <row r="3" spans="1:24" s="71" customFormat="1" ht="49.2" x14ac:dyDescent="0.7">
      <c r="A3" s="111" t="s">
        <v>3</v>
      </c>
      <c r="B3" s="112" t="s">
        <v>0</v>
      </c>
      <c r="C3" s="140"/>
      <c r="D3" s="141" t="s">
        <v>502</v>
      </c>
      <c r="E3" s="142" t="s">
        <v>259</v>
      </c>
      <c r="F3" s="112" t="s">
        <v>2</v>
      </c>
      <c r="G3" s="111" t="s">
        <v>237</v>
      </c>
      <c r="H3" s="79"/>
      <c r="I3" s="74"/>
      <c r="J3" s="81"/>
      <c r="K3" s="69" t="s">
        <v>3</v>
      </c>
      <c r="L3" s="69" t="s">
        <v>0</v>
      </c>
      <c r="M3" s="69" t="s">
        <v>1</v>
      </c>
      <c r="N3" s="69" t="s">
        <v>73</v>
      </c>
      <c r="O3" s="69" t="s">
        <v>74</v>
      </c>
      <c r="P3" s="69" t="s">
        <v>75</v>
      </c>
      <c r="Q3" s="84" t="s">
        <v>317</v>
      </c>
      <c r="R3" s="186" t="s">
        <v>79</v>
      </c>
      <c r="S3" s="69" t="s">
        <v>80</v>
      </c>
      <c r="V3" s="72" t="s">
        <v>258</v>
      </c>
      <c r="W3" s="72" t="s">
        <v>259</v>
      </c>
      <c r="X3" s="72"/>
    </row>
    <row r="4" spans="1:24" x14ac:dyDescent="0.7">
      <c r="A4" s="98">
        <v>1</v>
      </c>
      <c r="B4" s="121">
        <v>3560</v>
      </c>
      <c r="C4" s="99" t="s">
        <v>263</v>
      </c>
      <c r="D4" s="100" t="s">
        <v>412</v>
      </c>
      <c r="E4" s="132" t="s">
        <v>329</v>
      </c>
      <c r="F4" s="150" t="s">
        <v>162</v>
      </c>
      <c r="G4" s="175"/>
      <c r="H4" s="80"/>
      <c r="J4" s="82"/>
      <c r="K4" s="7">
        <v>1</v>
      </c>
      <c r="L4" s="5">
        <f t="shared" ref="L4:L12" si="0">B4</f>
        <v>3560</v>
      </c>
      <c r="M4" s="6" t="str">
        <f t="shared" ref="M4:M12" si="1">C4&amp;D4&amp;"  "&amp;E4</f>
        <v>เด็กชายณัฐภูมินทร์  ยาวิไชย</v>
      </c>
      <c r="N4" s="151">
        <v>79</v>
      </c>
      <c r="O4" s="151">
        <v>12</v>
      </c>
      <c r="P4" s="151" t="s">
        <v>76</v>
      </c>
      <c r="Q4" s="109" t="s">
        <v>77</v>
      </c>
      <c r="R4" s="168">
        <v>43313</v>
      </c>
      <c r="S4" s="152" t="s">
        <v>163</v>
      </c>
      <c r="T4" s="1" t="str">
        <f t="shared" ref="T4:T12" si="2">O4&amp;P4</f>
        <v>12บ้านเหล่า</v>
      </c>
      <c r="V4" s="6" t="str">
        <f t="shared" ref="V4:V12" si="3">C4&amp;D4</f>
        <v>เด็กชายณัฐภูมินทร์</v>
      </c>
      <c r="W4" s="1" t="str">
        <f t="shared" ref="W4:W12" si="4">E4</f>
        <v>ยาวิไชย</v>
      </c>
    </row>
    <row r="5" spans="1:24" x14ac:dyDescent="0.7">
      <c r="A5" s="98">
        <v>2</v>
      </c>
      <c r="B5" s="121">
        <v>3575</v>
      </c>
      <c r="C5" s="99" t="s">
        <v>263</v>
      </c>
      <c r="D5" s="100" t="s">
        <v>442</v>
      </c>
      <c r="E5" s="132" t="s">
        <v>359</v>
      </c>
      <c r="F5" s="150" t="s">
        <v>443</v>
      </c>
      <c r="G5" s="176"/>
      <c r="H5" s="80"/>
      <c r="J5" s="82"/>
      <c r="K5" s="7">
        <v>2</v>
      </c>
      <c r="L5" s="5">
        <f t="shared" si="0"/>
        <v>3575</v>
      </c>
      <c r="M5" s="6" t="str">
        <f t="shared" si="1"/>
        <v>เด็กชายทักษ์ดนัย  สัญญเขื่อน</v>
      </c>
      <c r="N5" s="150">
        <v>43</v>
      </c>
      <c r="O5" s="150">
        <v>2</v>
      </c>
      <c r="P5" s="150" t="s">
        <v>76</v>
      </c>
      <c r="Q5" s="109" t="s">
        <v>77</v>
      </c>
      <c r="R5" s="169">
        <v>43544</v>
      </c>
      <c r="S5" s="147" t="s">
        <v>446</v>
      </c>
      <c r="T5" s="1" t="str">
        <f t="shared" si="2"/>
        <v>2บ้านเหล่า</v>
      </c>
      <c r="V5" s="6" t="str">
        <f t="shared" si="3"/>
        <v>เด็กชายทักษ์ดนัย</v>
      </c>
      <c r="W5" s="1" t="str">
        <f t="shared" si="4"/>
        <v>สัญญเขื่อน</v>
      </c>
    </row>
    <row r="6" spans="1:24" x14ac:dyDescent="0.7">
      <c r="A6" s="98">
        <v>3</v>
      </c>
      <c r="B6" s="121">
        <v>3561</v>
      </c>
      <c r="C6" s="99" t="s">
        <v>263</v>
      </c>
      <c r="D6" s="100" t="s">
        <v>413</v>
      </c>
      <c r="E6" s="132" t="s">
        <v>280</v>
      </c>
      <c r="F6" s="150" t="s">
        <v>164</v>
      </c>
      <c r="G6" s="176"/>
      <c r="H6" s="80"/>
      <c r="J6" s="82"/>
      <c r="K6" s="7">
        <v>3</v>
      </c>
      <c r="L6" s="5">
        <f t="shared" si="0"/>
        <v>3561</v>
      </c>
      <c r="M6" s="6" t="str">
        <f t="shared" si="1"/>
        <v>เด็กชายธนดล  ไชยคำ</v>
      </c>
      <c r="N6" s="150">
        <v>22</v>
      </c>
      <c r="O6" s="150">
        <v>2</v>
      </c>
      <c r="P6" s="150" t="s">
        <v>76</v>
      </c>
      <c r="Q6" s="109" t="s">
        <v>77</v>
      </c>
      <c r="R6" s="169">
        <v>43450</v>
      </c>
      <c r="S6" s="147" t="s">
        <v>165</v>
      </c>
      <c r="T6" s="1" t="str">
        <f t="shared" si="2"/>
        <v>2บ้านเหล่า</v>
      </c>
      <c r="V6" s="6" t="str">
        <f t="shared" si="3"/>
        <v>เด็กชายธนดล</v>
      </c>
      <c r="W6" s="1" t="str">
        <f t="shared" si="4"/>
        <v>ไชยคำ</v>
      </c>
    </row>
    <row r="7" spans="1:24" x14ac:dyDescent="0.7">
      <c r="A7" s="98">
        <v>4</v>
      </c>
      <c r="B7" s="121">
        <v>3562</v>
      </c>
      <c r="C7" s="99" t="s">
        <v>263</v>
      </c>
      <c r="D7" s="100" t="s">
        <v>414</v>
      </c>
      <c r="E7" s="132" t="s">
        <v>391</v>
      </c>
      <c r="F7" s="150" t="s">
        <v>169</v>
      </c>
      <c r="G7" s="177"/>
      <c r="H7" s="80"/>
      <c r="J7" s="82"/>
      <c r="K7" s="7">
        <v>4</v>
      </c>
      <c r="L7" s="5">
        <f t="shared" si="0"/>
        <v>3562</v>
      </c>
      <c r="M7" s="6" t="str">
        <f t="shared" si="1"/>
        <v>เด็กชายภูมิพัฒน์  แซ่จ๋าว</v>
      </c>
      <c r="N7" s="153">
        <v>78</v>
      </c>
      <c r="O7" s="153">
        <v>12</v>
      </c>
      <c r="P7" s="153" t="s">
        <v>76</v>
      </c>
      <c r="Q7" s="109" t="s">
        <v>77</v>
      </c>
      <c r="R7" s="170">
        <v>43245</v>
      </c>
      <c r="S7" s="148" t="s">
        <v>166</v>
      </c>
      <c r="T7" s="1" t="str">
        <f t="shared" si="2"/>
        <v>12บ้านเหล่า</v>
      </c>
      <c r="V7" s="6" t="str">
        <f t="shared" si="3"/>
        <v>เด็กชายภูมิพัฒน์</v>
      </c>
      <c r="W7" s="1" t="str">
        <f t="shared" si="4"/>
        <v>แซ่จ๋าว</v>
      </c>
    </row>
    <row r="8" spans="1:24" x14ac:dyDescent="0.7">
      <c r="A8" s="98">
        <v>5</v>
      </c>
      <c r="B8" s="121">
        <v>3576</v>
      </c>
      <c r="C8" s="99" t="s">
        <v>264</v>
      </c>
      <c r="D8" s="100" t="s">
        <v>440</v>
      </c>
      <c r="E8" s="132" t="s">
        <v>417</v>
      </c>
      <c r="F8" s="150" t="s">
        <v>444</v>
      </c>
      <c r="G8" s="176"/>
      <c r="H8" s="80"/>
      <c r="J8" s="82"/>
      <c r="K8" s="7">
        <v>5</v>
      </c>
      <c r="L8" s="5">
        <f t="shared" si="0"/>
        <v>3576</v>
      </c>
      <c r="M8" s="6" t="str">
        <f t="shared" si="1"/>
        <v>เด็กหญิงกฤษชนก  ปัญสุวรรณ</v>
      </c>
      <c r="N8" s="150">
        <v>161</v>
      </c>
      <c r="O8" s="150">
        <v>4</v>
      </c>
      <c r="P8" s="150" t="s">
        <v>76</v>
      </c>
      <c r="Q8" s="109" t="s">
        <v>77</v>
      </c>
      <c r="R8" s="169">
        <v>43464</v>
      </c>
      <c r="S8" s="147" t="s">
        <v>447</v>
      </c>
      <c r="T8" s="1" t="str">
        <f t="shared" si="2"/>
        <v>4บ้านเหล่า</v>
      </c>
      <c r="V8" s="6" t="str">
        <f t="shared" si="3"/>
        <v>เด็กหญิงกฤษชนก</v>
      </c>
      <c r="W8" s="1" t="str">
        <f t="shared" si="4"/>
        <v>ปัญสุวรรณ</v>
      </c>
    </row>
    <row r="9" spans="1:24" s="97" customFormat="1" x14ac:dyDescent="0.7">
      <c r="A9" s="98">
        <v>6</v>
      </c>
      <c r="B9" s="106">
        <v>3577</v>
      </c>
      <c r="C9" s="99" t="s">
        <v>264</v>
      </c>
      <c r="D9" s="118" t="s">
        <v>441</v>
      </c>
      <c r="E9" s="130" t="s">
        <v>358</v>
      </c>
      <c r="F9" s="131" t="s">
        <v>507</v>
      </c>
      <c r="G9" s="178"/>
      <c r="H9" s="103"/>
      <c r="I9" s="104"/>
      <c r="J9" s="105"/>
      <c r="K9" s="7">
        <v>6</v>
      </c>
      <c r="L9" s="95">
        <f t="shared" si="0"/>
        <v>3577</v>
      </c>
      <c r="M9" s="96" t="str">
        <f t="shared" si="1"/>
        <v>เด็กหญิงกัญญพัชร  วิลัยบุญ</v>
      </c>
      <c r="N9" s="106">
        <v>134</v>
      </c>
      <c r="O9" s="106">
        <v>1</v>
      </c>
      <c r="P9" s="106" t="s">
        <v>76</v>
      </c>
      <c r="Q9" s="109" t="s">
        <v>77</v>
      </c>
      <c r="R9" s="171">
        <v>43412</v>
      </c>
      <c r="S9" s="149" t="s">
        <v>448</v>
      </c>
      <c r="T9" s="97" t="str">
        <f t="shared" si="2"/>
        <v>1บ้านเหล่า</v>
      </c>
      <c r="V9" s="96" t="str">
        <f t="shared" si="3"/>
        <v>เด็กหญิงกัญญพัชร</v>
      </c>
      <c r="W9" s="97" t="str">
        <f t="shared" si="4"/>
        <v>วิลัยบุญ</v>
      </c>
    </row>
    <row r="10" spans="1:24" s="97" customFormat="1" x14ac:dyDescent="0.7">
      <c r="A10" s="98">
        <v>7</v>
      </c>
      <c r="B10" s="121">
        <v>3563</v>
      </c>
      <c r="C10" s="99" t="s">
        <v>264</v>
      </c>
      <c r="D10" s="100" t="s">
        <v>410</v>
      </c>
      <c r="E10" s="132" t="s">
        <v>357</v>
      </c>
      <c r="F10" s="131" t="s">
        <v>167</v>
      </c>
      <c r="G10" s="179"/>
      <c r="H10" s="103"/>
      <c r="I10" s="104"/>
      <c r="J10" s="105"/>
      <c r="K10" s="7">
        <v>7</v>
      </c>
      <c r="L10" s="95">
        <f t="shared" si="0"/>
        <v>3563</v>
      </c>
      <c r="M10" s="96" t="str">
        <f t="shared" si="1"/>
        <v>เด็กหญิงกัลยทรรศน์  ทูลธรรม</v>
      </c>
      <c r="N10" s="121">
        <v>134</v>
      </c>
      <c r="O10" s="121">
        <v>14</v>
      </c>
      <c r="P10" s="121" t="s">
        <v>76</v>
      </c>
      <c r="Q10" s="109" t="s">
        <v>77</v>
      </c>
      <c r="R10" s="172">
        <v>43332</v>
      </c>
      <c r="S10" s="155" t="s">
        <v>168</v>
      </c>
      <c r="T10" s="97" t="str">
        <f t="shared" si="2"/>
        <v>14บ้านเหล่า</v>
      </c>
      <c r="V10" s="96" t="str">
        <f t="shared" si="3"/>
        <v>เด็กหญิงกัลยทรรศน์</v>
      </c>
      <c r="W10" s="97" t="str">
        <f t="shared" si="4"/>
        <v>ทูลธรรม</v>
      </c>
    </row>
    <row r="11" spans="1:24" s="97" customFormat="1" x14ac:dyDescent="0.7">
      <c r="A11" s="98">
        <v>8</v>
      </c>
      <c r="B11" s="121">
        <v>3564</v>
      </c>
      <c r="C11" s="99" t="s">
        <v>264</v>
      </c>
      <c r="D11" s="100" t="s">
        <v>411</v>
      </c>
      <c r="E11" s="132" t="s">
        <v>409</v>
      </c>
      <c r="F11" s="131" t="s">
        <v>160</v>
      </c>
      <c r="G11" s="178"/>
      <c r="H11" s="103"/>
      <c r="I11" s="104"/>
      <c r="J11" s="105"/>
      <c r="K11" s="7">
        <v>8</v>
      </c>
      <c r="L11" s="95">
        <f t="shared" si="0"/>
        <v>3564</v>
      </c>
      <c r="M11" s="96" t="str">
        <f t="shared" si="1"/>
        <v>เด็กหญิงอภิญญา  ประมงคล</v>
      </c>
      <c r="N11" s="106">
        <v>10</v>
      </c>
      <c r="O11" s="106">
        <v>4</v>
      </c>
      <c r="P11" s="106" t="s">
        <v>76</v>
      </c>
      <c r="Q11" s="109" t="s">
        <v>77</v>
      </c>
      <c r="R11" s="171">
        <v>43553</v>
      </c>
      <c r="S11" s="157" t="s">
        <v>161</v>
      </c>
      <c r="T11" s="97" t="str">
        <f t="shared" si="2"/>
        <v>4บ้านเหล่า</v>
      </c>
      <c r="V11" s="96" t="str">
        <f t="shared" si="3"/>
        <v>เด็กหญิงอภิญญา</v>
      </c>
      <c r="W11" s="97" t="str">
        <f t="shared" si="4"/>
        <v>ประมงคล</v>
      </c>
    </row>
    <row r="12" spans="1:24" s="97" customFormat="1" x14ac:dyDescent="0.7">
      <c r="A12" s="98">
        <v>9</v>
      </c>
      <c r="B12" s="121">
        <v>3578</v>
      </c>
      <c r="C12" s="99" t="s">
        <v>264</v>
      </c>
      <c r="D12" s="100" t="s">
        <v>503</v>
      </c>
      <c r="E12" s="132" t="s">
        <v>439</v>
      </c>
      <c r="F12" s="131" t="s">
        <v>445</v>
      </c>
      <c r="G12" s="178"/>
      <c r="H12" s="103"/>
      <c r="I12" s="104"/>
      <c r="J12" s="105"/>
      <c r="K12" s="7">
        <v>9</v>
      </c>
      <c r="L12" s="95">
        <f t="shared" si="0"/>
        <v>3578</v>
      </c>
      <c r="M12" s="96" t="str">
        <f t="shared" si="1"/>
        <v>เด็กหญิงอริยา  เผ่าปินตา</v>
      </c>
      <c r="N12" s="106">
        <v>150</v>
      </c>
      <c r="O12" s="106">
        <v>3</v>
      </c>
      <c r="P12" s="106" t="s">
        <v>76</v>
      </c>
      <c r="Q12" s="109" t="s">
        <v>77</v>
      </c>
      <c r="R12" s="171">
        <v>43471</v>
      </c>
      <c r="S12" s="149" t="s">
        <v>449</v>
      </c>
      <c r="T12" s="97" t="str">
        <f t="shared" si="2"/>
        <v>3บ้านเหล่า</v>
      </c>
      <c r="V12" s="96" t="str">
        <f t="shared" si="3"/>
        <v>เด็กหญิงอริยา</v>
      </c>
      <c r="W12" s="97" t="str">
        <f t="shared" si="4"/>
        <v>เผ่าปินตา</v>
      </c>
    </row>
    <row r="13" spans="1:24" s="97" customFormat="1" ht="21" customHeight="1" x14ac:dyDescent="0.7">
      <c r="A13" s="104"/>
      <c r="B13" s="125"/>
      <c r="C13" s="125"/>
      <c r="D13" s="125"/>
      <c r="E13" s="125"/>
      <c r="F13" s="126"/>
      <c r="G13" s="104"/>
      <c r="H13" s="104"/>
      <c r="I13" s="104"/>
      <c r="J13" s="104"/>
      <c r="Q13" s="127"/>
      <c r="R13" s="173"/>
      <c r="S13" s="126"/>
    </row>
    <row r="14" spans="1:24" s="97" customFormat="1" ht="21" customHeight="1" x14ac:dyDescent="0.7">
      <c r="A14" s="104"/>
      <c r="B14" s="125"/>
      <c r="C14" s="125"/>
      <c r="D14" s="125"/>
      <c r="E14" s="125"/>
      <c r="F14" s="126"/>
      <c r="G14" s="104"/>
      <c r="H14" s="104"/>
      <c r="I14" s="104"/>
      <c r="J14" s="104"/>
      <c r="Q14" s="127"/>
      <c r="R14" s="173"/>
      <c r="S14" s="126"/>
    </row>
    <row r="15" spans="1:24" s="97" customFormat="1" ht="21" customHeight="1" x14ac:dyDescent="0.7">
      <c r="A15" s="104"/>
      <c r="B15" s="125"/>
      <c r="C15" s="125"/>
      <c r="D15" s="125"/>
      <c r="E15" s="125"/>
      <c r="F15" s="126"/>
      <c r="G15" s="104"/>
      <c r="H15" s="104"/>
      <c r="I15" s="104"/>
      <c r="J15" s="104"/>
      <c r="Q15" s="127"/>
      <c r="R15" s="173"/>
      <c r="S15" s="126"/>
    </row>
    <row r="16" spans="1:24" s="97" customFormat="1" ht="21" customHeight="1" x14ac:dyDescent="0.7">
      <c r="A16" s="104"/>
      <c r="D16" s="143"/>
      <c r="G16" s="104"/>
      <c r="H16" s="104"/>
      <c r="I16" s="104"/>
      <c r="J16" s="104"/>
      <c r="Q16" s="127"/>
      <c r="R16" s="173"/>
      <c r="S16" s="126"/>
    </row>
    <row r="17" spans="1:30" s="97" customFormat="1" ht="21" customHeight="1" x14ac:dyDescent="0.7">
      <c r="A17" s="104"/>
      <c r="D17" s="135"/>
      <c r="E17" s="135"/>
      <c r="F17" s="135"/>
      <c r="G17" s="104"/>
      <c r="H17" s="104"/>
      <c r="I17" s="104"/>
      <c r="J17" s="104"/>
      <c r="Q17" s="127"/>
      <c r="R17" s="173"/>
      <c r="S17" s="126"/>
    </row>
    <row r="18" spans="1:30" s="97" customFormat="1" ht="21" customHeight="1" x14ac:dyDescent="0.7">
      <c r="A18" s="104"/>
      <c r="D18" s="135"/>
      <c r="E18" s="135"/>
      <c r="F18" s="135"/>
      <c r="G18" s="104"/>
      <c r="H18" s="104"/>
      <c r="I18" s="104"/>
      <c r="J18" s="104"/>
      <c r="Q18" s="127"/>
      <c r="R18" s="173"/>
      <c r="S18" s="126"/>
      <c r="T18" s="135"/>
      <c r="U18" s="135"/>
    </row>
    <row r="19" spans="1:30" ht="21" customHeight="1" x14ac:dyDescent="0.7">
      <c r="D19" s="75" t="s">
        <v>318</v>
      </c>
      <c r="E19" s="73"/>
      <c r="F19" s="73"/>
      <c r="S19" s="70"/>
      <c r="V19" s="192" t="s">
        <v>219</v>
      </c>
      <c r="W19" s="193" t="s">
        <v>224</v>
      </c>
      <c r="X19" s="193"/>
      <c r="Y19" s="193"/>
      <c r="Z19" s="193"/>
      <c r="AA19" s="193"/>
      <c r="AB19" s="193"/>
      <c r="AC19" s="194" t="s">
        <v>227</v>
      </c>
      <c r="AD19" s="188" t="s">
        <v>215</v>
      </c>
    </row>
    <row r="20" spans="1:30" ht="21" customHeight="1" x14ac:dyDescent="0.7">
      <c r="D20" s="2" t="s">
        <v>107</v>
      </c>
      <c r="E20" s="2" t="s">
        <v>108</v>
      </c>
      <c r="F20" s="2" t="s">
        <v>215</v>
      </c>
      <c r="S20" s="70"/>
      <c r="V20" s="192"/>
      <c r="W20" s="60" t="s">
        <v>195</v>
      </c>
      <c r="X20" s="60" t="s">
        <v>196</v>
      </c>
      <c r="Y20" s="60" t="s">
        <v>197</v>
      </c>
      <c r="Z20" s="60" t="s">
        <v>198</v>
      </c>
      <c r="AA20" s="60" t="s">
        <v>199</v>
      </c>
      <c r="AB20" s="60" t="s">
        <v>200</v>
      </c>
      <c r="AC20" s="195"/>
      <c r="AD20" s="189"/>
    </row>
    <row r="21" spans="1:30" ht="21" customHeight="1" x14ac:dyDescent="0.7">
      <c r="D21" s="2">
        <f>COUNTIF(C4:C21,"เด็กชาย")</f>
        <v>4</v>
      </c>
      <c r="E21" s="2">
        <f>COUNTIF(C4:C21,"เด็กหญิง")</f>
        <v>5</v>
      </c>
      <c r="F21" s="2">
        <f>SUBTOTAL(9,D21:E21)</f>
        <v>9</v>
      </c>
      <c r="S21" s="1"/>
      <c r="V21" s="76"/>
      <c r="W21" s="77">
        <f t="shared" ref="W21:AB21" si="5">COUNTIF($T4:$T21,W20)</f>
        <v>1</v>
      </c>
      <c r="X21" s="77">
        <f t="shared" si="5"/>
        <v>2</v>
      </c>
      <c r="Y21" s="77">
        <f t="shared" si="5"/>
        <v>1</v>
      </c>
      <c r="Z21" s="77">
        <f t="shared" si="5"/>
        <v>2</v>
      </c>
      <c r="AA21" s="77">
        <f t="shared" si="5"/>
        <v>2</v>
      </c>
      <c r="AB21" s="77">
        <f t="shared" si="5"/>
        <v>1</v>
      </c>
      <c r="AC21" s="77">
        <f>COUNTA($T4:$T21)-SUM(W21:AB21)</f>
        <v>0</v>
      </c>
      <c r="AD21" s="77">
        <f>SUBTOTAL(9,W21:AC21)</f>
        <v>9</v>
      </c>
    </row>
    <row r="22" spans="1:30" ht="21" customHeight="1" x14ac:dyDescent="0.7">
      <c r="S22" s="70"/>
    </row>
    <row r="35" spans="19:19" ht="21" customHeight="1" x14ac:dyDescent="0.7">
      <c r="S35" s="70"/>
    </row>
    <row r="36" spans="19:19" ht="21" customHeight="1" x14ac:dyDescent="0.7">
      <c r="S36" s="70"/>
    </row>
    <row r="37" spans="19:19" ht="21" customHeight="1" x14ac:dyDescent="0.7">
      <c r="S37" s="70"/>
    </row>
    <row r="38" spans="19:19" ht="21" customHeight="1" x14ac:dyDescent="0.7">
      <c r="S38" s="70"/>
    </row>
    <row r="39" spans="19:19" ht="21" customHeight="1" x14ac:dyDescent="0.7"/>
  </sheetData>
  <sheetProtection formatCells="0" insertRows="0" sort="0" autoFilter="0"/>
  <autoFilter ref="A3:AD3">
    <sortState ref="A4:AD12">
      <sortCondition ref="C3"/>
    </sortState>
  </autoFilter>
  <mergeCells count="7">
    <mergeCell ref="AD19:AD20"/>
    <mergeCell ref="A1:G1"/>
    <mergeCell ref="K1:S1"/>
    <mergeCell ref="A2:G2"/>
    <mergeCell ref="V19:V20"/>
    <mergeCell ref="W19:AB19"/>
    <mergeCell ref="AC19:AC20"/>
  </mergeCells>
  <pageMargins left="1.3779527559055118" right="0.43307086614173229" top="1.1811023622047245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"/>
  <sheetViews>
    <sheetView zoomScale="70" zoomScaleNormal="70" zoomScalePageLayoutView="70" workbookViewId="0">
      <selection activeCell="F12" sqref="F12"/>
    </sheetView>
  </sheetViews>
  <sheetFormatPr defaultColWidth="9" defaultRowHeight="24.6" x14ac:dyDescent="0.7"/>
  <cols>
    <col min="1" max="1" width="5.3984375" style="8" customWidth="1"/>
    <col min="2" max="2" width="13.19921875" style="4" customWidth="1"/>
    <col min="3" max="3" width="7.19921875" style="4" customWidth="1"/>
    <col min="4" max="4" width="10.59765625" style="4" customWidth="1"/>
    <col min="5" max="5" width="10.69921875" style="4" customWidth="1"/>
    <col min="6" max="6" width="20.19921875" style="3" customWidth="1"/>
    <col min="7" max="7" width="7.8984375" style="8" customWidth="1"/>
    <col min="8" max="10" width="13.5" style="8" customWidth="1"/>
    <col min="11" max="11" width="3.59765625" style="1" customWidth="1"/>
    <col min="12" max="12" width="13.19921875" style="1" customWidth="1"/>
    <col min="13" max="13" width="28.19921875" style="1" customWidth="1"/>
    <col min="14" max="14" width="9.19921875" style="1" customWidth="1"/>
    <col min="15" max="15" width="6.09765625" style="1" customWidth="1"/>
    <col min="16" max="16" width="9.59765625" style="1" customWidth="1"/>
    <col min="17" max="17" width="11.19921875" style="85" customWidth="1"/>
    <col min="18" max="18" width="13.3984375" style="174" bestFit="1" customWidth="1"/>
    <col min="19" max="19" width="15.09765625" style="3" customWidth="1"/>
    <col min="20" max="20" width="11.09765625" style="1" customWidth="1"/>
    <col min="21" max="21" width="9" style="1" customWidth="1"/>
    <col min="22" max="22" width="16" style="1" customWidth="1"/>
    <col min="23" max="30" width="7" style="1" customWidth="1"/>
    <col min="31" max="16384" width="9" style="1"/>
  </cols>
  <sheetData>
    <row r="1" spans="1:24" s="67" customFormat="1" ht="24" customHeight="1" x14ac:dyDescent="0.7">
      <c r="A1" s="190" t="s">
        <v>406</v>
      </c>
      <c r="B1" s="190"/>
      <c r="C1" s="190"/>
      <c r="D1" s="190"/>
      <c r="E1" s="190"/>
      <c r="F1" s="190"/>
      <c r="G1" s="190"/>
      <c r="H1" s="74"/>
      <c r="I1" s="74"/>
      <c r="J1" s="74"/>
      <c r="K1" s="191" t="str">
        <f>A1</f>
        <v>รายชื่อนักเรียนโรงเรียนบ้านเหล่า    ปีการศึกษา 2566</v>
      </c>
      <c r="L1" s="191"/>
      <c r="M1" s="191"/>
      <c r="N1" s="191"/>
      <c r="O1" s="191"/>
      <c r="P1" s="191"/>
      <c r="Q1" s="191"/>
      <c r="R1" s="191"/>
      <c r="S1" s="191"/>
      <c r="V1" s="68"/>
      <c r="W1" s="68"/>
      <c r="X1" s="68"/>
    </row>
    <row r="2" spans="1:24" s="67" customFormat="1" ht="22.5" customHeight="1" x14ac:dyDescent="0.7">
      <c r="A2" s="190" t="s">
        <v>408</v>
      </c>
      <c r="B2" s="190"/>
      <c r="C2" s="190"/>
      <c r="D2" s="190"/>
      <c r="E2" s="190"/>
      <c r="F2" s="190"/>
      <c r="G2" s="190"/>
      <c r="H2" s="74"/>
      <c r="I2" s="74"/>
      <c r="J2" s="74"/>
      <c r="K2" s="78"/>
      <c r="L2" s="78"/>
      <c r="M2" s="78" t="str">
        <f>A2</f>
        <v>ชั้นอนุบาล 3</v>
      </c>
      <c r="N2" s="78"/>
      <c r="O2" s="78"/>
      <c r="P2" s="78"/>
      <c r="Q2" s="83"/>
      <c r="R2" s="185"/>
      <c r="S2" s="66"/>
      <c r="V2" s="68"/>
      <c r="W2" s="68"/>
      <c r="X2" s="68"/>
    </row>
    <row r="3" spans="1:24" s="71" customFormat="1" ht="49.2" x14ac:dyDescent="0.7">
      <c r="A3" s="111" t="s">
        <v>3</v>
      </c>
      <c r="B3" s="112" t="s">
        <v>0</v>
      </c>
      <c r="C3" s="140"/>
      <c r="D3" s="141" t="s">
        <v>502</v>
      </c>
      <c r="E3" s="142" t="s">
        <v>259</v>
      </c>
      <c r="F3" s="112" t="s">
        <v>2</v>
      </c>
      <c r="G3" s="111" t="s">
        <v>237</v>
      </c>
      <c r="H3" s="79"/>
      <c r="I3" s="74"/>
      <c r="J3" s="81"/>
      <c r="K3" s="69" t="s">
        <v>3</v>
      </c>
      <c r="L3" s="69" t="s">
        <v>0</v>
      </c>
      <c r="M3" s="69" t="s">
        <v>1</v>
      </c>
      <c r="N3" s="69" t="s">
        <v>73</v>
      </c>
      <c r="O3" s="69" t="s">
        <v>74</v>
      </c>
      <c r="P3" s="69" t="s">
        <v>75</v>
      </c>
      <c r="Q3" s="84" t="s">
        <v>317</v>
      </c>
      <c r="R3" s="186" t="s">
        <v>79</v>
      </c>
      <c r="S3" s="69" t="s">
        <v>80</v>
      </c>
      <c r="V3" s="72" t="s">
        <v>258</v>
      </c>
      <c r="W3" s="72" t="s">
        <v>259</v>
      </c>
      <c r="X3" s="72"/>
    </row>
    <row r="4" spans="1:24" x14ac:dyDescent="0.7">
      <c r="A4" s="98">
        <v>1</v>
      </c>
      <c r="B4" s="121">
        <v>3570</v>
      </c>
      <c r="C4" s="99" t="s">
        <v>263</v>
      </c>
      <c r="D4" s="100" t="s">
        <v>458</v>
      </c>
      <c r="E4" s="132" t="s">
        <v>450</v>
      </c>
      <c r="F4" s="131" t="s">
        <v>469</v>
      </c>
      <c r="G4" s="167"/>
      <c r="H4" s="80"/>
      <c r="J4" s="82"/>
      <c r="K4" s="7">
        <v>1</v>
      </c>
      <c r="L4" s="5">
        <f t="shared" ref="L4:L15" si="0">B4</f>
        <v>3570</v>
      </c>
      <c r="M4" s="6" t="str">
        <f t="shared" ref="M4:M15" si="1">C4&amp;D4&amp;"  "&amp;E4</f>
        <v>เด็กชายจตุรภัทร  เขตวัง</v>
      </c>
      <c r="N4" s="121">
        <v>121</v>
      </c>
      <c r="O4" s="121">
        <v>14</v>
      </c>
      <c r="P4" s="121" t="s">
        <v>76</v>
      </c>
      <c r="Q4" s="109" t="s">
        <v>77</v>
      </c>
      <c r="R4" s="172">
        <v>43060</v>
      </c>
      <c r="S4" s="156" t="s">
        <v>474</v>
      </c>
      <c r="T4" s="1" t="str">
        <f t="shared" ref="T4:T15" si="2">O4&amp;P4</f>
        <v>14บ้านเหล่า</v>
      </c>
      <c r="V4" s="6" t="str">
        <f t="shared" ref="V4:V15" si="3">C4&amp;D4</f>
        <v>เด็กชายจตุรภัทร</v>
      </c>
      <c r="W4" s="1" t="str">
        <f t="shared" ref="W4:W15" si="4">E4</f>
        <v>เขตวัง</v>
      </c>
    </row>
    <row r="5" spans="1:24" x14ac:dyDescent="0.7">
      <c r="A5" s="98">
        <v>2</v>
      </c>
      <c r="B5" s="121">
        <v>3558</v>
      </c>
      <c r="C5" s="99" t="s">
        <v>263</v>
      </c>
      <c r="D5" s="100" t="s">
        <v>459</v>
      </c>
      <c r="E5" s="132" t="s">
        <v>451</v>
      </c>
      <c r="F5" s="131" t="s">
        <v>170</v>
      </c>
      <c r="G5" s="167"/>
      <c r="H5" s="80"/>
      <c r="J5" s="82"/>
      <c r="K5" s="7">
        <v>2</v>
      </c>
      <c r="L5" s="5">
        <f t="shared" si="0"/>
        <v>3558</v>
      </c>
      <c r="M5" s="6" t="str">
        <f t="shared" si="1"/>
        <v>เด็กชายนาวิน  อภิธรรม</v>
      </c>
      <c r="N5" s="121">
        <v>63</v>
      </c>
      <c r="O5" s="121">
        <v>2</v>
      </c>
      <c r="P5" s="121" t="s">
        <v>77</v>
      </c>
      <c r="Q5" s="109" t="s">
        <v>77</v>
      </c>
      <c r="R5" s="172">
        <v>43063</v>
      </c>
      <c r="S5" s="155" t="s">
        <v>171</v>
      </c>
      <c r="T5" s="1" t="str">
        <f t="shared" si="2"/>
        <v>2แม่ใจ</v>
      </c>
      <c r="V5" s="6" t="str">
        <f t="shared" si="3"/>
        <v>เด็กชายนาวิน</v>
      </c>
      <c r="W5" s="1" t="str">
        <f t="shared" si="4"/>
        <v>อภิธรรม</v>
      </c>
    </row>
    <row r="6" spans="1:24" x14ac:dyDescent="0.7">
      <c r="A6" s="154">
        <v>3</v>
      </c>
      <c r="B6" s="106">
        <v>3571</v>
      </c>
      <c r="C6" s="99" t="s">
        <v>263</v>
      </c>
      <c r="D6" s="100" t="s">
        <v>460</v>
      </c>
      <c r="E6" s="132" t="s">
        <v>394</v>
      </c>
      <c r="F6" s="131" t="s">
        <v>470</v>
      </c>
      <c r="G6" s="167"/>
      <c r="H6" s="80"/>
      <c r="J6" s="82"/>
      <c r="K6" s="7">
        <v>3</v>
      </c>
      <c r="L6" s="5">
        <f t="shared" si="0"/>
        <v>3571</v>
      </c>
      <c r="M6" s="6" t="str">
        <f t="shared" si="1"/>
        <v>เด็กชายพงศภัค  ไชยวงค์</v>
      </c>
      <c r="N6" s="121">
        <v>79</v>
      </c>
      <c r="O6" s="121">
        <v>3</v>
      </c>
      <c r="P6" s="121" t="s">
        <v>76</v>
      </c>
      <c r="Q6" s="109" t="s">
        <v>77</v>
      </c>
      <c r="R6" s="172">
        <v>43027</v>
      </c>
      <c r="S6" s="156" t="s">
        <v>475</v>
      </c>
      <c r="T6" s="1" t="str">
        <f t="shared" si="2"/>
        <v>3บ้านเหล่า</v>
      </c>
      <c r="V6" s="6" t="str">
        <f t="shared" si="3"/>
        <v>เด็กชายพงศภัค</v>
      </c>
      <c r="W6" s="1" t="str">
        <f t="shared" si="4"/>
        <v>ไชยวงค์</v>
      </c>
    </row>
    <row r="7" spans="1:24" x14ac:dyDescent="0.7">
      <c r="A7" s="154">
        <v>4</v>
      </c>
      <c r="B7" s="106">
        <v>3544</v>
      </c>
      <c r="C7" s="99" t="s">
        <v>263</v>
      </c>
      <c r="D7" s="100" t="s">
        <v>461</v>
      </c>
      <c r="E7" s="132" t="s">
        <v>452</v>
      </c>
      <c r="F7" s="131" t="s">
        <v>113</v>
      </c>
      <c r="G7" s="167"/>
      <c r="H7" s="80"/>
      <c r="J7" s="82"/>
      <c r="K7" s="7">
        <v>4</v>
      </c>
      <c r="L7" s="5">
        <f t="shared" si="0"/>
        <v>3544</v>
      </c>
      <c r="M7" s="6" t="str">
        <f t="shared" si="1"/>
        <v>เด็กชายสุรพัศ  อินต๊ะปัญโญ</v>
      </c>
      <c r="N7" s="121">
        <v>23</v>
      </c>
      <c r="O7" s="121">
        <v>3</v>
      </c>
      <c r="P7" s="121" t="s">
        <v>76</v>
      </c>
      <c r="Q7" s="109" t="s">
        <v>77</v>
      </c>
      <c r="R7" s="172">
        <v>42915</v>
      </c>
      <c r="S7" s="155" t="s">
        <v>172</v>
      </c>
      <c r="T7" s="1" t="str">
        <f t="shared" si="2"/>
        <v>3บ้านเหล่า</v>
      </c>
      <c r="V7" s="6" t="str">
        <f t="shared" si="3"/>
        <v>เด็กชายสุรพัศ</v>
      </c>
      <c r="W7" s="1" t="str">
        <f t="shared" si="4"/>
        <v>อินต๊ะปัญโญ</v>
      </c>
    </row>
    <row r="8" spans="1:24" x14ac:dyDescent="0.7">
      <c r="A8" s="98">
        <v>5</v>
      </c>
      <c r="B8" s="106">
        <v>3572</v>
      </c>
      <c r="C8" s="99" t="s">
        <v>263</v>
      </c>
      <c r="D8" s="100" t="s">
        <v>462</v>
      </c>
      <c r="E8" s="132" t="s">
        <v>453</v>
      </c>
      <c r="F8" s="131" t="s">
        <v>471</v>
      </c>
      <c r="G8" s="167"/>
      <c r="H8" s="80"/>
      <c r="J8" s="82"/>
      <c r="K8" s="7">
        <v>5</v>
      </c>
      <c r="L8" s="5">
        <f t="shared" si="0"/>
        <v>3572</v>
      </c>
      <c r="M8" s="6" t="str">
        <f t="shared" si="1"/>
        <v>เด็กชายอาทิวราห์  สิริวงศ์ใจ</v>
      </c>
      <c r="N8" s="121">
        <v>263</v>
      </c>
      <c r="O8" s="121">
        <v>2</v>
      </c>
      <c r="P8" s="121" t="s">
        <v>76</v>
      </c>
      <c r="Q8" s="109" t="s">
        <v>77</v>
      </c>
      <c r="R8" s="172">
        <v>43070</v>
      </c>
      <c r="S8" s="156" t="s">
        <v>476</v>
      </c>
      <c r="T8" s="1" t="str">
        <f t="shared" si="2"/>
        <v>2บ้านเหล่า</v>
      </c>
      <c r="V8" s="6" t="str">
        <f t="shared" si="3"/>
        <v>เด็กชายอาทิวราห์</v>
      </c>
      <c r="W8" s="1" t="str">
        <f t="shared" si="4"/>
        <v>สิริวงศ์ใจ</v>
      </c>
    </row>
    <row r="9" spans="1:24" s="97" customFormat="1" x14ac:dyDescent="0.7">
      <c r="A9" s="98">
        <v>6</v>
      </c>
      <c r="B9" s="106">
        <v>3545</v>
      </c>
      <c r="C9" s="99" t="s">
        <v>264</v>
      </c>
      <c r="D9" s="118" t="s">
        <v>463</v>
      </c>
      <c r="E9" s="130" t="s">
        <v>261</v>
      </c>
      <c r="F9" s="131" t="s">
        <v>119</v>
      </c>
      <c r="G9" s="167"/>
      <c r="H9" s="103"/>
      <c r="I9" s="104"/>
      <c r="J9" s="105"/>
      <c r="K9" s="7">
        <v>6</v>
      </c>
      <c r="L9" s="95">
        <f t="shared" si="0"/>
        <v>3545</v>
      </c>
      <c r="M9" s="96" t="str">
        <f t="shared" si="1"/>
        <v>เด็กหญิงเกศรินทร์  ใจลังก๋า</v>
      </c>
      <c r="N9" s="121">
        <v>167</v>
      </c>
      <c r="O9" s="121">
        <v>4</v>
      </c>
      <c r="P9" s="121" t="s">
        <v>76</v>
      </c>
      <c r="Q9" s="109" t="s">
        <v>77</v>
      </c>
      <c r="R9" s="172">
        <v>42875</v>
      </c>
      <c r="S9" s="155" t="s">
        <v>173</v>
      </c>
      <c r="T9" s="97" t="str">
        <f t="shared" si="2"/>
        <v>4บ้านเหล่า</v>
      </c>
      <c r="V9" s="96" t="str">
        <f t="shared" si="3"/>
        <v>เด็กหญิงเกศรินทร์</v>
      </c>
      <c r="W9" s="97" t="str">
        <f t="shared" si="4"/>
        <v>ใจลังก๋า</v>
      </c>
    </row>
    <row r="10" spans="1:24" s="97" customFormat="1" x14ac:dyDescent="0.7">
      <c r="A10" s="154">
        <v>7</v>
      </c>
      <c r="B10" s="121">
        <v>3546</v>
      </c>
      <c r="C10" s="99" t="s">
        <v>264</v>
      </c>
      <c r="D10" s="100" t="s">
        <v>464</v>
      </c>
      <c r="E10" s="132" t="s">
        <v>454</v>
      </c>
      <c r="F10" s="131" t="s">
        <v>114</v>
      </c>
      <c r="G10" s="167"/>
      <c r="H10" s="103"/>
      <c r="I10" s="104"/>
      <c r="J10" s="105"/>
      <c r="K10" s="7">
        <v>7</v>
      </c>
      <c r="L10" s="95">
        <f t="shared" si="0"/>
        <v>3546</v>
      </c>
      <c r="M10" s="96" t="str">
        <f t="shared" si="1"/>
        <v>เด็กหญิงณัฏฐณิชา  ร่างสร้อย</v>
      </c>
      <c r="N10" s="121">
        <v>141</v>
      </c>
      <c r="O10" s="121">
        <v>14</v>
      </c>
      <c r="P10" s="121" t="s">
        <v>76</v>
      </c>
      <c r="Q10" s="109" t="s">
        <v>77</v>
      </c>
      <c r="R10" s="172">
        <v>43180</v>
      </c>
      <c r="S10" s="156" t="s">
        <v>174</v>
      </c>
      <c r="T10" s="97" t="str">
        <f t="shared" si="2"/>
        <v>14บ้านเหล่า</v>
      </c>
      <c r="V10" s="96" t="str">
        <f t="shared" si="3"/>
        <v>เด็กหญิงณัฏฐณิชา</v>
      </c>
      <c r="W10" s="97" t="str">
        <f t="shared" si="4"/>
        <v>ร่างสร้อย</v>
      </c>
    </row>
    <row r="11" spans="1:24" s="97" customFormat="1" x14ac:dyDescent="0.7">
      <c r="A11" s="154">
        <v>8</v>
      </c>
      <c r="B11" s="121">
        <v>3573</v>
      </c>
      <c r="C11" s="99" t="s">
        <v>264</v>
      </c>
      <c r="D11" s="100" t="s">
        <v>504</v>
      </c>
      <c r="E11" s="132" t="s">
        <v>297</v>
      </c>
      <c r="F11" s="131" t="s">
        <v>472</v>
      </c>
      <c r="G11" s="167"/>
      <c r="H11" s="103"/>
      <c r="I11" s="104"/>
      <c r="J11" s="105"/>
      <c r="K11" s="7">
        <v>8</v>
      </c>
      <c r="L11" s="95">
        <f t="shared" si="0"/>
        <v>3573</v>
      </c>
      <c r="M11" s="96" t="str">
        <f t="shared" si="1"/>
        <v>เด็กหญิงญาณัจฉรา  จุมปาคำ</v>
      </c>
      <c r="N11" s="121">
        <v>110</v>
      </c>
      <c r="O11" s="121">
        <v>2</v>
      </c>
      <c r="P11" s="121" t="s">
        <v>76</v>
      </c>
      <c r="Q11" s="109" t="s">
        <v>77</v>
      </c>
      <c r="R11" s="172">
        <v>42972</v>
      </c>
      <c r="S11" s="155"/>
      <c r="T11" s="97" t="str">
        <f t="shared" si="2"/>
        <v>2บ้านเหล่า</v>
      </c>
      <c r="V11" s="96" t="str">
        <f t="shared" si="3"/>
        <v>เด็กหญิงญาณัจฉรา</v>
      </c>
      <c r="W11" s="97" t="str">
        <f t="shared" si="4"/>
        <v>จุมปาคำ</v>
      </c>
    </row>
    <row r="12" spans="1:24" s="97" customFormat="1" x14ac:dyDescent="0.7">
      <c r="A12" s="98">
        <v>9</v>
      </c>
      <c r="B12" s="121">
        <v>3574</v>
      </c>
      <c r="C12" s="99" t="s">
        <v>264</v>
      </c>
      <c r="D12" s="100" t="s">
        <v>465</v>
      </c>
      <c r="E12" s="132" t="s">
        <v>455</v>
      </c>
      <c r="F12" s="131" t="s">
        <v>473</v>
      </c>
      <c r="G12" s="167"/>
      <c r="H12" s="103"/>
      <c r="I12" s="104"/>
      <c r="J12" s="105"/>
      <c r="K12" s="7">
        <v>9</v>
      </c>
      <c r="L12" s="95">
        <f t="shared" si="0"/>
        <v>3574</v>
      </c>
      <c r="M12" s="96" t="str">
        <f t="shared" si="1"/>
        <v>เด็กหญิงแทนขวัญ  ใจเที่ยง</v>
      </c>
      <c r="N12" s="121">
        <v>19</v>
      </c>
      <c r="O12" s="121">
        <v>3</v>
      </c>
      <c r="P12" s="121" t="s">
        <v>76</v>
      </c>
      <c r="Q12" s="109" t="s">
        <v>77</v>
      </c>
      <c r="R12" s="172">
        <v>43140</v>
      </c>
      <c r="S12" s="156" t="s">
        <v>477</v>
      </c>
      <c r="T12" s="97" t="str">
        <f t="shared" si="2"/>
        <v>3บ้านเหล่า</v>
      </c>
      <c r="V12" s="96" t="str">
        <f t="shared" si="3"/>
        <v>เด็กหญิงแทนขวัญ</v>
      </c>
      <c r="W12" s="97" t="str">
        <f t="shared" si="4"/>
        <v>ใจเที่ยง</v>
      </c>
    </row>
    <row r="13" spans="1:24" s="97" customFormat="1" x14ac:dyDescent="0.7">
      <c r="A13" s="98">
        <v>10</v>
      </c>
      <c r="B13" s="121">
        <v>3547</v>
      </c>
      <c r="C13" s="99" t="s">
        <v>264</v>
      </c>
      <c r="D13" s="100" t="s">
        <v>466</v>
      </c>
      <c r="E13" s="132" t="s">
        <v>456</v>
      </c>
      <c r="F13" s="131" t="s">
        <v>116</v>
      </c>
      <c r="G13" s="167"/>
      <c r="H13" s="103"/>
      <c r="I13" s="104"/>
      <c r="J13" s="105"/>
      <c r="K13" s="7">
        <v>10</v>
      </c>
      <c r="L13" s="95">
        <f t="shared" si="0"/>
        <v>3547</v>
      </c>
      <c r="M13" s="96" t="str">
        <f t="shared" si="1"/>
        <v>เด็กหญิงธัญชนก  เมืองมาคำ</v>
      </c>
      <c r="N13" s="121">
        <v>63</v>
      </c>
      <c r="O13" s="121">
        <v>3</v>
      </c>
      <c r="P13" s="121" t="s">
        <v>76</v>
      </c>
      <c r="Q13" s="109" t="s">
        <v>77</v>
      </c>
      <c r="R13" s="172">
        <v>42873</v>
      </c>
      <c r="S13" s="155" t="s">
        <v>177</v>
      </c>
      <c r="T13" s="97" t="str">
        <f t="shared" si="2"/>
        <v>3บ้านเหล่า</v>
      </c>
      <c r="V13" s="96" t="str">
        <f t="shared" si="3"/>
        <v>เด็กหญิงธัญชนก</v>
      </c>
      <c r="W13" s="97" t="str">
        <f t="shared" si="4"/>
        <v>เมืองมาคำ</v>
      </c>
    </row>
    <row r="14" spans="1:24" s="97" customFormat="1" ht="21" customHeight="1" x14ac:dyDescent="0.7">
      <c r="A14" s="154">
        <v>11</v>
      </c>
      <c r="B14" s="121">
        <v>3548</v>
      </c>
      <c r="C14" s="99" t="s">
        <v>264</v>
      </c>
      <c r="D14" s="100" t="s">
        <v>467</v>
      </c>
      <c r="E14" s="132" t="s">
        <v>273</v>
      </c>
      <c r="F14" s="131" t="s">
        <v>115</v>
      </c>
      <c r="G14" s="167"/>
      <c r="H14" s="103"/>
      <c r="I14" s="104"/>
      <c r="J14" s="105"/>
      <c r="K14" s="7">
        <v>11</v>
      </c>
      <c r="L14" s="95">
        <f t="shared" si="0"/>
        <v>3548</v>
      </c>
      <c r="M14" s="96" t="str">
        <f t="shared" si="1"/>
        <v>เด็กหญิงปวีณ์ธิดา  ชุมภู</v>
      </c>
      <c r="N14" s="121">
        <v>133</v>
      </c>
      <c r="O14" s="121">
        <v>4</v>
      </c>
      <c r="P14" s="121" t="s">
        <v>76</v>
      </c>
      <c r="Q14" s="109" t="s">
        <v>77</v>
      </c>
      <c r="R14" s="172">
        <v>42881</v>
      </c>
      <c r="S14" s="156" t="s">
        <v>176</v>
      </c>
      <c r="T14" s="97" t="str">
        <f t="shared" si="2"/>
        <v>4บ้านเหล่า</v>
      </c>
      <c r="V14" s="96" t="str">
        <f t="shared" si="3"/>
        <v>เด็กหญิงปวีณ์ธิดา</v>
      </c>
      <c r="W14" s="97" t="str">
        <f t="shared" si="4"/>
        <v>ชุมภู</v>
      </c>
    </row>
    <row r="15" spans="1:24" s="97" customFormat="1" ht="21" customHeight="1" x14ac:dyDescent="0.7">
      <c r="A15" s="154">
        <v>12</v>
      </c>
      <c r="B15" s="121">
        <v>3549</v>
      </c>
      <c r="C15" s="99" t="s">
        <v>264</v>
      </c>
      <c r="D15" s="145" t="s">
        <v>468</v>
      </c>
      <c r="E15" s="146" t="s">
        <v>457</v>
      </c>
      <c r="F15" s="121" t="s">
        <v>117</v>
      </c>
      <c r="G15" s="167"/>
      <c r="H15" s="187"/>
      <c r="I15" s="104"/>
      <c r="J15" s="187"/>
      <c r="K15" s="7">
        <v>12</v>
      </c>
      <c r="L15" s="95">
        <f t="shared" si="0"/>
        <v>3549</v>
      </c>
      <c r="M15" s="96" t="str">
        <f t="shared" si="1"/>
        <v>เด็กหญิงพัชรพร  สีไชย</v>
      </c>
      <c r="N15" s="121">
        <v>29</v>
      </c>
      <c r="O15" s="121">
        <v>12</v>
      </c>
      <c r="P15" s="121" t="s">
        <v>76</v>
      </c>
      <c r="Q15" s="109" t="s">
        <v>77</v>
      </c>
      <c r="R15" s="172">
        <v>43199</v>
      </c>
      <c r="S15" s="156" t="s">
        <v>175</v>
      </c>
      <c r="T15" s="97" t="str">
        <f t="shared" si="2"/>
        <v>12บ้านเหล่า</v>
      </c>
      <c r="V15" s="96" t="str">
        <f t="shared" si="3"/>
        <v>เด็กหญิงพัชรพร</v>
      </c>
      <c r="W15" s="97" t="str">
        <f t="shared" si="4"/>
        <v>สีไชย</v>
      </c>
    </row>
    <row r="16" spans="1:24" s="97" customFormat="1" ht="21" customHeight="1" x14ac:dyDescent="0.7">
      <c r="A16" s="104"/>
      <c r="B16" s="125"/>
      <c r="C16" s="125"/>
      <c r="D16" s="125"/>
      <c r="E16" s="125"/>
      <c r="F16" s="126"/>
      <c r="G16" s="180"/>
      <c r="H16" s="104"/>
      <c r="I16" s="104"/>
      <c r="J16" s="104"/>
      <c r="Q16" s="127"/>
      <c r="R16" s="173"/>
      <c r="S16" s="126"/>
    </row>
    <row r="17" spans="1:30" s="97" customFormat="1" ht="21" customHeight="1" x14ac:dyDescent="0.7">
      <c r="A17" s="104"/>
      <c r="B17" s="125"/>
      <c r="C17" s="125"/>
      <c r="D17" s="125"/>
      <c r="E17" s="125"/>
      <c r="F17" s="126"/>
      <c r="G17" s="104"/>
      <c r="H17" s="104"/>
      <c r="I17" s="104"/>
      <c r="J17" s="104"/>
      <c r="Q17" s="127"/>
      <c r="R17" s="173"/>
      <c r="S17" s="126"/>
    </row>
    <row r="18" spans="1:30" s="97" customFormat="1" ht="21" customHeight="1" x14ac:dyDescent="0.7">
      <c r="A18" s="104"/>
      <c r="D18" s="143"/>
      <c r="G18" s="104"/>
      <c r="H18" s="104"/>
      <c r="I18" s="104"/>
      <c r="J18" s="104"/>
      <c r="Q18" s="127"/>
      <c r="R18" s="173"/>
      <c r="S18" s="126"/>
    </row>
    <row r="19" spans="1:30" s="97" customFormat="1" ht="21" customHeight="1" x14ac:dyDescent="0.7">
      <c r="A19" s="104"/>
      <c r="D19" s="135"/>
      <c r="E19" s="135"/>
      <c r="F19" s="135"/>
      <c r="G19" s="104"/>
      <c r="H19" s="104"/>
      <c r="I19" s="104"/>
      <c r="J19" s="104"/>
      <c r="Q19" s="127"/>
      <c r="R19" s="173"/>
      <c r="S19" s="126"/>
    </row>
    <row r="20" spans="1:30" s="97" customFormat="1" ht="21" customHeight="1" x14ac:dyDescent="0.7">
      <c r="A20" s="104"/>
      <c r="D20" s="135"/>
      <c r="E20" s="135"/>
      <c r="F20" s="135"/>
      <c r="G20" s="104"/>
      <c r="H20" s="104"/>
      <c r="I20" s="104"/>
      <c r="J20" s="104"/>
      <c r="Q20" s="127"/>
      <c r="R20" s="173"/>
      <c r="S20" s="126"/>
      <c r="T20" s="135"/>
      <c r="U20" s="135"/>
    </row>
    <row r="21" spans="1:30" ht="21" customHeight="1" x14ac:dyDescent="0.7">
      <c r="D21" s="75" t="s">
        <v>318</v>
      </c>
      <c r="E21" s="73"/>
      <c r="F21" s="73"/>
      <c r="S21" s="70"/>
      <c r="V21" s="192" t="s">
        <v>219</v>
      </c>
      <c r="W21" s="193" t="s">
        <v>224</v>
      </c>
      <c r="X21" s="193"/>
      <c r="Y21" s="193"/>
      <c r="Z21" s="193"/>
      <c r="AA21" s="193"/>
      <c r="AB21" s="193"/>
      <c r="AC21" s="194" t="s">
        <v>227</v>
      </c>
      <c r="AD21" s="188" t="s">
        <v>215</v>
      </c>
    </row>
    <row r="22" spans="1:30" ht="21" customHeight="1" x14ac:dyDescent="0.7">
      <c r="D22" s="2" t="s">
        <v>107</v>
      </c>
      <c r="E22" s="2" t="s">
        <v>108</v>
      </c>
      <c r="F22" s="2" t="s">
        <v>215</v>
      </c>
      <c r="S22" s="70"/>
      <c r="V22" s="192"/>
      <c r="W22" s="60" t="s">
        <v>195</v>
      </c>
      <c r="X22" s="60" t="s">
        <v>196</v>
      </c>
      <c r="Y22" s="60" t="s">
        <v>197</v>
      </c>
      <c r="Z22" s="60" t="s">
        <v>198</v>
      </c>
      <c r="AA22" s="60" t="s">
        <v>199</v>
      </c>
      <c r="AB22" s="60" t="s">
        <v>200</v>
      </c>
      <c r="AC22" s="195"/>
      <c r="AD22" s="189"/>
    </row>
    <row r="23" spans="1:30" ht="21" customHeight="1" x14ac:dyDescent="0.7">
      <c r="D23" s="2">
        <f>COUNTIF(C4:C23,"เด็กชาย")</f>
        <v>5</v>
      </c>
      <c r="E23" s="2">
        <f>COUNTIF(C4:C23,"เด็กหญิง")</f>
        <v>7</v>
      </c>
      <c r="F23" s="2">
        <f>SUBTOTAL(9,D23:E23)</f>
        <v>12</v>
      </c>
      <c r="S23" s="1"/>
      <c r="V23" s="76"/>
      <c r="W23" s="77">
        <f t="shared" ref="W23:AB23" si="5">COUNTIF($T4:$T23,W22)</f>
        <v>0</v>
      </c>
      <c r="X23" s="77">
        <f t="shared" si="5"/>
        <v>2</v>
      </c>
      <c r="Y23" s="77">
        <f t="shared" si="5"/>
        <v>4</v>
      </c>
      <c r="Z23" s="77">
        <f t="shared" si="5"/>
        <v>2</v>
      </c>
      <c r="AA23" s="77">
        <f t="shared" si="5"/>
        <v>1</v>
      </c>
      <c r="AB23" s="77">
        <f t="shared" si="5"/>
        <v>2</v>
      </c>
      <c r="AC23" s="77">
        <f>COUNTA($T4:$T23)-SUM(W23:AB23)</f>
        <v>1</v>
      </c>
      <c r="AD23" s="77">
        <f>SUBTOTAL(9,W23:AC23)</f>
        <v>12</v>
      </c>
    </row>
    <row r="24" spans="1:30" ht="21" customHeight="1" x14ac:dyDescent="0.7">
      <c r="S24" s="70"/>
    </row>
    <row r="37" spans="19:19" ht="21" customHeight="1" x14ac:dyDescent="0.7">
      <c r="S37" s="70"/>
    </row>
    <row r="38" spans="19:19" ht="21" customHeight="1" x14ac:dyDescent="0.7">
      <c r="S38" s="70"/>
    </row>
    <row r="39" spans="19:19" ht="21" customHeight="1" x14ac:dyDescent="0.7">
      <c r="S39" s="70"/>
    </row>
    <row r="40" spans="19:19" ht="21" customHeight="1" x14ac:dyDescent="0.7">
      <c r="S40" s="70"/>
    </row>
    <row r="41" spans="19:19" ht="21" customHeight="1" x14ac:dyDescent="0.7"/>
  </sheetData>
  <sheetProtection formatCells="0" insertRows="0" sort="0" autoFilter="0"/>
  <autoFilter ref="A3:AD15">
    <sortState ref="A4:AD15">
      <sortCondition ref="C3:C15"/>
    </sortState>
  </autoFilter>
  <mergeCells count="7">
    <mergeCell ref="AD21:AD22"/>
    <mergeCell ref="A1:G1"/>
    <mergeCell ref="K1:S1"/>
    <mergeCell ref="A2:G2"/>
    <mergeCell ref="V21:V22"/>
    <mergeCell ref="W21:AB21"/>
    <mergeCell ref="AC21:AC22"/>
  </mergeCells>
  <pageMargins left="1.3779527559055118" right="0.43307086614173229" top="1.1811023622047245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showWhiteSpace="0" view="pageLayout" zoomScale="70" zoomScaleNormal="70" zoomScalePageLayoutView="70" workbookViewId="0">
      <selection activeCell="B9" sqref="B9"/>
    </sheetView>
  </sheetViews>
  <sheetFormatPr defaultColWidth="9" defaultRowHeight="24.6" x14ac:dyDescent="0.7"/>
  <cols>
    <col min="1" max="1" width="5.3984375" style="8" customWidth="1"/>
    <col min="2" max="2" width="13.19921875" style="4" customWidth="1"/>
    <col min="3" max="3" width="7.19921875" style="4" customWidth="1"/>
    <col min="4" max="4" width="10.59765625" style="4" customWidth="1"/>
    <col min="5" max="5" width="10.69921875" style="4" customWidth="1"/>
    <col min="6" max="6" width="20.19921875" style="3" customWidth="1"/>
    <col min="7" max="7" width="7.8984375" style="8" customWidth="1"/>
    <col min="8" max="10" width="13.5" style="8" customWidth="1"/>
    <col min="11" max="11" width="3.59765625" style="1" customWidth="1"/>
    <col min="12" max="12" width="13.19921875" style="1" customWidth="1"/>
    <col min="13" max="13" width="28.19921875" style="1" customWidth="1"/>
    <col min="14" max="14" width="9.19921875" style="1" customWidth="1"/>
    <col min="15" max="15" width="6.09765625" style="1" customWidth="1"/>
    <col min="16" max="16" width="9.59765625" style="1" customWidth="1"/>
    <col min="17" max="17" width="11.19921875" style="85" customWidth="1"/>
    <col min="18" max="18" width="13.3984375" style="174" bestFit="1" customWidth="1"/>
    <col min="19" max="19" width="15.09765625" style="3" customWidth="1"/>
    <col min="20" max="20" width="11.09765625" style="1" customWidth="1"/>
    <col min="21" max="21" width="9" style="1" customWidth="1"/>
    <col min="22" max="22" width="16" style="1" customWidth="1"/>
    <col min="23" max="30" width="7" style="1" customWidth="1"/>
    <col min="31" max="16384" width="9" style="1"/>
  </cols>
  <sheetData>
    <row r="1" spans="1:24" s="67" customFormat="1" ht="24" customHeight="1" x14ac:dyDescent="0.7">
      <c r="A1" s="190" t="s">
        <v>406</v>
      </c>
      <c r="B1" s="190"/>
      <c r="C1" s="190"/>
      <c r="D1" s="190"/>
      <c r="E1" s="190"/>
      <c r="F1" s="190"/>
      <c r="G1" s="190"/>
      <c r="H1" s="74"/>
      <c r="I1" s="74"/>
      <c r="J1" s="74"/>
      <c r="K1" s="191" t="str">
        <f>A1</f>
        <v>รายชื่อนักเรียนโรงเรียนบ้านเหล่า    ปีการศึกษา 2566</v>
      </c>
      <c r="L1" s="191"/>
      <c r="M1" s="191"/>
      <c r="N1" s="191"/>
      <c r="O1" s="191"/>
      <c r="P1" s="191"/>
      <c r="Q1" s="191"/>
      <c r="R1" s="191"/>
      <c r="S1" s="191"/>
      <c r="V1" s="68"/>
      <c r="W1" s="68"/>
      <c r="X1" s="68"/>
    </row>
    <row r="2" spans="1:24" s="67" customFormat="1" ht="22.5" customHeight="1" x14ac:dyDescent="0.7">
      <c r="A2" s="190" t="s">
        <v>86</v>
      </c>
      <c r="B2" s="190"/>
      <c r="C2" s="190"/>
      <c r="D2" s="190"/>
      <c r="E2" s="190"/>
      <c r="F2" s="190"/>
      <c r="G2" s="190"/>
      <c r="H2" s="74"/>
      <c r="I2" s="74"/>
      <c r="J2" s="74"/>
      <c r="K2" s="78"/>
      <c r="L2" s="78"/>
      <c r="M2" s="78" t="str">
        <f>A2</f>
        <v>ชั้นประถมศึกษาปีที่ 1</v>
      </c>
      <c r="N2" s="78"/>
      <c r="O2" s="78"/>
      <c r="P2" s="78"/>
      <c r="Q2" s="83"/>
      <c r="R2" s="185"/>
      <c r="S2" s="66"/>
      <c r="V2" s="68"/>
      <c r="W2" s="68"/>
      <c r="X2" s="68"/>
    </row>
    <row r="3" spans="1:24" s="71" customFormat="1" ht="49.2" x14ac:dyDescent="0.7">
      <c r="A3" s="111" t="s">
        <v>3</v>
      </c>
      <c r="B3" s="112" t="s">
        <v>0</v>
      </c>
      <c r="C3" s="140"/>
      <c r="D3" s="141" t="s">
        <v>502</v>
      </c>
      <c r="E3" s="142" t="s">
        <v>259</v>
      </c>
      <c r="F3" s="112" t="s">
        <v>2</v>
      </c>
      <c r="G3" s="111" t="s">
        <v>237</v>
      </c>
      <c r="H3" s="79"/>
      <c r="I3" s="74"/>
      <c r="J3" s="81"/>
      <c r="K3" s="69" t="s">
        <v>3</v>
      </c>
      <c r="L3" s="69" t="s">
        <v>0</v>
      </c>
      <c r="M3" s="69" t="s">
        <v>1</v>
      </c>
      <c r="N3" s="69" t="s">
        <v>73</v>
      </c>
      <c r="O3" s="69" t="s">
        <v>74</v>
      </c>
      <c r="P3" s="69" t="s">
        <v>75</v>
      </c>
      <c r="Q3" s="84" t="s">
        <v>317</v>
      </c>
      <c r="R3" s="186" t="s">
        <v>79</v>
      </c>
      <c r="S3" s="69" t="s">
        <v>80</v>
      </c>
      <c r="V3" s="72" t="s">
        <v>258</v>
      </c>
      <c r="W3" s="72" t="s">
        <v>259</v>
      </c>
      <c r="X3" s="72"/>
    </row>
    <row r="4" spans="1:24" x14ac:dyDescent="0.7">
      <c r="A4" s="98">
        <v>1</v>
      </c>
      <c r="B4" s="95">
        <v>3526</v>
      </c>
      <c r="C4" s="99" t="s">
        <v>263</v>
      </c>
      <c r="D4" s="100" t="s">
        <v>276</v>
      </c>
      <c r="E4" s="132" t="s">
        <v>330</v>
      </c>
      <c r="F4" s="131" t="s">
        <v>104</v>
      </c>
      <c r="G4" s="166"/>
      <c r="H4" s="80"/>
      <c r="J4" s="82"/>
      <c r="K4" s="7">
        <v>1</v>
      </c>
      <c r="L4" s="5">
        <f t="shared" ref="L4:L15" si="0">B4</f>
        <v>3526</v>
      </c>
      <c r="M4" s="6" t="str">
        <f t="shared" ref="M4:M15" si="1">C4&amp;D4&amp;"  "&amp;E4</f>
        <v>เด็กชายกรวิชญ์  ปงเทพ</v>
      </c>
      <c r="N4" s="106">
        <v>125</v>
      </c>
      <c r="O4" s="106">
        <v>14</v>
      </c>
      <c r="P4" s="106" t="s">
        <v>76</v>
      </c>
      <c r="Q4" s="109" t="s">
        <v>77</v>
      </c>
      <c r="R4" s="171">
        <v>42595</v>
      </c>
      <c r="S4" s="144" t="s">
        <v>140</v>
      </c>
      <c r="T4" s="1" t="str">
        <f t="shared" ref="T4:T15" si="2">O4&amp;P4</f>
        <v>14บ้านเหล่า</v>
      </c>
      <c r="V4" s="6" t="str">
        <f t="shared" ref="V4:V15" si="3">C4&amp;D4</f>
        <v>เด็กชายกรวิชญ์</v>
      </c>
      <c r="W4" s="1" t="str">
        <f t="shared" ref="W4:W15" si="4">E4</f>
        <v>ปงเทพ</v>
      </c>
    </row>
    <row r="5" spans="1:24" x14ac:dyDescent="0.7">
      <c r="A5" s="98">
        <v>2</v>
      </c>
      <c r="B5" s="95">
        <v>3527</v>
      </c>
      <c r="C5" s="99" t="s">
        <v>263</v>
      </c>
      <c r="D5" s="100" t="s">
        <v>395</v>
      </c>
      <c r="E5" s="132" t="s">
        <v>389</v>
      </c>
      <c r="F5" s="131" t="s">
        <v>5</v>
      </c>
      <c r="G5" s="166"/>
      <c r="H5" s="80"/>
      <c r="J5" s="82"/>
      <c r="K5" s="7">
        <v>2</v>
      </c>
      <c r="L5" s="5">
        <f t="shared" si="0"/>
        <v>3527</v>
      </c>
      <c r="M5" s="6" t="str">
        <f t="shared" si="1"/>
        <v>เด็กชายจักรภัทร  แก้วมงคล</v>
      </c>
      <c r="N5" s="106">
        <v>22</v>
      </c>
      <c r="O5" s="106">
        <v>2</v>
      </c>
      <c r="P5" s="106" t="s">
        <v>76</v>
      </c>
      <c r="Q5" s="109" t="s">
        <v>77</v>
      </c>
      <c r="R5" s="171">
        <v>42654</v>
      </c>
      <c r="S5" s="144" t="s">
        <v>136</v>
      </c>
      <c r="T5" s="1" t="str">
        <f t="shared" si="2"/>
        <v>2บ้านเหล่า</v>
      </c>
      <c r="V5" s="6" t="str">
        <f t="shared" si="3"/>
        <v>เด็กชายจักรภัทร</v>
      </c>
      <c r="W5" s="1" t="str">
        <f t="shared" si="4"/>
        <v>แก้วมงคล</v>
      </c>
    </row>
    <row r="6" spans="1:24" x14ac:dyDescent="0.7">
      <c r="A6" s="98">
        <v>3</v>
      </c>
      <c r="B6" s="95">
        <v>3528</v>
      </c>
      <c r="C6" s="99" t="s">
        <v>263</v>
      </c>
      <c r="D6" s="100" t="s">
        <v>396</v>
      </c>
      <c r="E6" s="132" t="s">
        <v>390</v>
      </c>
      <c r="F6" s="131" t="s">
        <v>130</v>
      </c>
      <c r="G6" s="166"/>
      <c r="H6" s="80"/>
      <c r="J6" s="82"/>
      <c r="K6" s="7">
        <v>3</v>
      </c>
      <c r="L6" s="5">
        <f t="shared" si="0"/>
        <v>3528</v>
      </c>
      <c r="M6" s="6" t="str">
        <f t="shared" si="1"/>
        <v>เด็กชายพิชชานันท์  กันจะนะ</v>
      </c>
      <c r="N6" s="106">
        <v>8</v>
      </c>
      <c r="O6" s="106">
        <v>3</v>
      </c>
      <c r="P6" s="106" t="s">
        <v>76</v>
      </c>
      <c r="Q6" s="109" t="s">
        <v>77</v>
      </c>
      <c r="R6" s="171">
        <v>42867</v>
      </c>
      <c r="S6" s="144" t="s">
        <v>178</v>
      </c>
      <c r="T6" s="1" t="str">
        <f t="shared" si="2"/>
        <v>3บ้านเหล่า</v>
      </c>
      <c r="V6" s="6" t="str">
        <f t="shared" si="3"/>
        <v>เด็กชายพิชชานันท์</v>
      </c>
      <c r="W6" s="1" t="str">
        <f t="shared" si="4"/>
        <v>กันจะนะ</v>
      </c>
    </row>
    <row r="7" spans="1:24" x14ac:dyDescent="0.7">
      <c r="A7" s="98">
        <v>4</v>
      </c>
      <c r="B7" s="95">
        <v>3529</v>
      </c>
      <c r="C7" s="99" t="s">
        <v>263</v>
      </c>
      <c r="D7" s="100" t="s">
        <v>397</v>
      </c>
      <c r="E7" s="132" t="s">
        <v>266</v>
      </c>
      <c r="F7" s="131" t="s">
        <v>71</v>
      </c>
      <c r="G7" s="166"/>
      <c r="H7" s="80"/>
      <c r="J7" s="82"/>
      <c r="K7" s="7">
        <v>4</v>
      </c>
      <c r="L7" s="5">
        <f t="shared" si="0"/>
        <v>3529</v>
      </c>
      <c r="M7" s="6" t="str">
        <f t="shared" si="1"/>
        <v>เด็กชายพิชรัชย์  สินเปียง</v>
      </c>
      <c r="N7" s="106">
        <v>82</v>
      </c>
      <c r="O7" s="106">
        <v>14</v>
      </c>
      <c r="P7" s="106" t="s">
        <v>76</v>
      </c>
      <c r="Q7" s="109" t="s">
        <v>77</v>
      </c>
      <c r="R7" s="171">
        <v>42719</v>
      </c>
      <c r="S7" s="144" t="s">
        <v>137</v>
      </c>
      <c r="T7" s="1" t="str">
        <f t="shared" si="2"/>
        <v>14บ้านเหล่า</v>
      </c>
      <c r="V7" s="6" t="str">
        <f t="shared" si="3"/>
        <v>เด็กชายพิชรัชย์</v>
      </c>
      <c r="W7" s="1" t="str">
        <f t="shared" si="4"/>
        <v>สินเปียง</v>
      </c>
    </row>
    <row r="8" spans="1:24" x14ac:dyDescent="0.7">
      <c r="A8" s="98">
        <v>5</v>
      </c>
      <c r="B8" s="95">
        <v>3542</v>
      </c>
      <c r="C8" s="99" t="s">
        <v>263</v>
      </c>
      <c r="D8" s="100" t="s">
        <v>398</v>
      </c>
      <c r="E8" s="132" t="s">
        <v>391</v>
      </c>
      <c r="F8" s="131" t="s">
        <v>118</v>
      </c>
      <c r="G8" s="166"/>
      <c r="H8" s="80"/>
      <c r="J8" s="82"/>
      <c r="K8" s="7">
        <v>5</v>
      </c>
      <c r="L8" s="5">
        <f t="shared" si="0"/>
        <v>3542</v>
      </c>
      <c r="M8" s="6" t="str">
        <f t="shared" si="1"/>
        <v>เด็กชายภาคิน  แซ่จ๋าว</v>
      </c>
      <c r="N8" s="106">
        <v>78</v>
      </c>
      <c r="O8" s="106">
        <v>12</v>
      </c>
      <c r="P8" s="106" t="s">
        <v>76</v>
      </c>
      <c r="Q8" s="109" t="s">
        <v>77</v>
      </c>
      <c r="R8" s="171">
        <v>42508</v>
      </c>
      <c r="S8" s="144" t="s">
        <v>179</v>
      </c>
      <c r="T8" s="1" t="str">
        <f t="shared" si="2"/>
        <v>12บ้านเหล่า</v>
      </c>
      <c r="V8" s="6" t="str">
        <f t="shared" si="3"/>
        <v>เด็กชายภาคิน</v>
      </c>
      <c r="W8" s="1" t="str">
        <f t="shared" si="4"/>
        <v>แซ่จ๋าว</v>
      </c>
    </row>
    <row r="9" spans="1:24" s="97" customFormat="1" x14ac:dyDescent="0.7">
      <c r="A9" s="98">
        <v>6</v>
      </c>
      <c r="B9" s="95">
        <v>3569</v>
      </c>
      <c r="C9" s="99" t="s">
        <v>263</v>
      </c>
      <c r="D9" s="100" t="s">
        <v>479</v>
      </c>
      <c r="E9" s="132" t="s">
        <v>478</v>
      </c>
      <c r="F9" s="131" t="s">
        <v>480</v>
      </c>
      <c r="G9" s="166"/>
      <c r="H9" s="103"/>
      <c r="I9" s="104"/>
      <c r="J9" s="105"/>
      <c r="K9" s="7">
        <v>6</v>
      </c>
      <c r="L9" s="95">
        <f t="shared" si="0"/>
        <v>3569</v>
      </c>
      <c r="M9" s="96" t="str">
        <f t="shared" si="1"/>
        <v>เด็กชายรชต  ชมภูเมืองชื่น</v>
      </c>
      <c r="N9" s="106">
        <v>75</v>
      </c>
      <c r="O9" s="106">
        <v>2</v>
      </c>
      <c r="P9" s="106" t="s">
        <v>76</v>
      </c>
      <c r="Q9" s="109" t="s">
        <v>77</v>
      </c>
      <c r="R9" s="171">
        <v>42597</v>
      </c>
      <c r="S9" s="144" t="s">
        <v>481</v>
      </c>
      <c r="T9" s="97" t="str">
        <f t="shared" si="2"/>
        <v>2บ้านเหล่า</v>
      </c>
      <c r="V9" s="96" t="str">
        <f t="shared" si="3"/>
        <v>เด็กชายรชต</v>
      </c>
      <c r="W9" s="97" t="str">
        <f t="shared" si="4"/>
        <v>ชมภูเมืองชื่น</v>
      </c>
    </row>
    <row r="10" spans="1:24" s="97" customFormat="1" ht="21" customHeight="1" x14ac:dyDescent="0.7">
      <c r="A10" s="98">
        <v>7</v>
      </c>
      <c r="B10" s="95">
        <v>3530</v>
      </c>
      <c r="C10" s="117" t="s">
        <v>263</v>
      </c>
      <c r="D10" s="118" t="s">
        <v>399</v>
      </c>
      <c r="E10" s="130" t="s">
        <v>261</v>
      </c>
      <c r="F10" s="131" t="s">
        <v>4</v>
      </c>
      <c r="G10" s="166"/>
      <c r="H10" s="103"/>
      <c r="I10" s="104"/>
      <c r="J10" s="105"/>
      <c r="K10" s="7">
        <v>7</v>
      </c>
      <c r="L10" s="95">
        <f t="shared" si="0"/>
        <v>3530</v>
      </c>
      <c r="M10" s="96" t="str">
        <f t="shared" si="1"/>
        <v>เด็กชายสิทธินนท์  ใจลังก๋า</v>
      </c>
      <c r="N10" s="106">
        <v>33</v>
      </c>
      <c r="O10" s="106">
        <v>4</v>
      </c>
      <c r="P10" s="106" t="s">
        <v>76</v>
      </c>
      <c r="Q10" s="109" t="s">
        <v>77</v>
      </c>
      <c r="R10" s="171">
        <v>42843</v>
      </c>
      <c r="S10" s="144" t="s">
        <v>138</v>
      </c>
      <c r="T10" s="97" t="str">
        <f t="shared" si="2"/>
        <v>4บ้านเหล่า</v>
      </c>
      <c r="V10" s="96" t="str">
        <f t="shared" si="3"/>
        <v>เด็กชายสิทธินนท์</v>
      </c>
      <c r="W10" s="97" t="str">
        <f t="shared" si="4"/>
        <v>ใจลังก๋า</v>
      </c>
    </row>
    <row r="11" spans="1:24" s="97" customFormat="1" x14ac:dyDescent="0.7">
      <c r="A11" s="98">
        <v>8</v>
      </c>
      <c r="B11" s="95">
        <v>3531</v>
      </c>
      <c r="C11" s="99" t="s">
        <v>264</v>
      </c>
      <c r="D11" s="100" t="s">
        <v>400</v>
      </c>
      <c r="E11" s="132" t="s">
        <v>392</v>
      </c>
      <c r="F11" s="131" t="s">
        <v>6</v>
      </c>
      <c r="G11" s="166"/>
      <c r="H11" s="103"/>
      <c r="I11" s="104"/>
      <c r="J11" s="105"/>
      <c r="K11" s="7">
        <v>8</v>
      </c>
      <c r="L11" s="95">
        <f t="shared" si="0"/>
        <v>3531</v>
      </c>
      <c r="M11" s="96" t="str">
        <f t="shared" si="1"/>
        <v>เด็กหญิงชลรดา  บัวเขียว</v>
      </c>
      <c r="N11" s="106">
        <v>33</v>
      </c>
      <c r="O11" s="106">
        <v>4</v>
      </c>
      <c r="P11" s="106" t="s">
        <v>76</v>
      </c>
      <c r="Q11" s="109" t="s">
        <v>77</v>
      </c>
      <c r="R11" s="171">
        <v>42565</v>
      </c>
      <c r="S11" s="144" t="s">
        <v>138</v>
      </c>
      <c r="T11" s="97" t="str">
        <f t="shared" si="2"/>
        <v>4บ้านเหล่า</v>
      </c>
      <c r="V11" s="96" t="str">
        <f t="shared" si="3"/>
        <v>เด็กหญิงชลรดา</v>
      </c>
      <c r="W11" s="97" t="str">
        <f t="shared" si="4"/>
        <v>บัวเขียว</v>
      </c>
    </row>
    <row r="12" spans="1:24" s="97" customFormat="1" x14ac:dyDescent="0.7">
      <c r="A12" s="98">
        <v>9</v>
      </c>
      <c r="B12" s="95">
        <v>3532</v>
      </c>
      <c r="C12" s="99" t="s">
        <v>264</v>
      </c>
      <c r="D12" s="100" t="s">
        <v>401</v>
      </c>
      <c r="E12" s="132" t="s">
        <v>272</v>
      </c>
      <c r="F12" s="131" t="s">
        <v>7</v>
      </c>
      <c r="G12" s="166"/>
      <c r="H12" s="103"/>
      <c r="I12" s="104"/>
      <c r="J12" s="105"/>
      <c r="K12" s="7">
        <v>9</v>
      </c>
      <c r="L12" s="95">
        <f t="shared" si="0"/>
        <v>3532</v>
      </c>
      <c r="M12" s="96" t="str">
        <f t="shared" si="1"/>
        <v>เด็กหญิงนภาวรรณ  ทองหล่อ</v>
      </c>
      <c r="N12" s="106">
        <v>113</v>
      </c>
      <c r="O12" s="106">
        <v>3</v>
      </c>
      <c r="P12" s="106" t="s">
        <v>76</v>
      </c>
      <c r="Q12" s="109" t="s">
        <v>77</v>
      </c>
      <c r="R12" s="171">
        <v>42581</v>
      </c>
      <c r="S12" s="144" t="s">
        <v>180</v>
      </c>
      <c r="T12" s="97" t="str">
        <f t="shared" si="2"/>
        <v>3บ้านเหล่า</v>
      </c>
      <c r="V12" s="96" t="str">
        <f t="shared" si="3"/>
        <v>เด็กหญิงนภาวรรณ</v>
      </c>
      <c r="W12" s="97" t="str">
        <f t="shared" si="4"/>
        <v>ทองหล่อ</v>
      </c>
    </row>
    <row r="13" spans="1:24" s="97" customFormat="1" x14ac:dyDescent="0.7">
      <c r="A13" s="98">
        <v>10</v>
      </c>
      <c r="B13" s="95">
        <v>3533</v>
      </c>
      <c r="C13" s="99" t="s">
        <v>264</v>
      </c>
      <c r="D13" s="100" t="s">
        <v>402</v>
      </c>
      <c r="E13" s="132" t="s">
        <v>393</v>
      </c>
      <c r="F13" s="131" t="s">
        <v>99</v>
      </c>
      <c r="G13" s="166"/>
      <c r="H13" s="103"/>
      <c r="I13" s="104"/>
      <c r="J13" s="105"/>
      <c r="K13" s="7">
        <v>10</v>
      </c>
      <c r="L13" s="95">
        <f t="shared" si="0"/>
        <v>3533</v>
      </c>
      <c r="M13" s="96" t="str">
        <f t="shared" si="1"/>
        <v>เด็กหญิงพิชชาภา  สายเครือทิ</v>
      </c>
      <c r="N13" s="106">
        <v>7</v>
      </c>
      <c r="O13" s="106">
        <v>12</v>
      </c>
      <c r="P13" s="106" t="s">
        <v>76</v>
      </c>
      <c r="Q13" s="109" t="s">
        <v>77</v>
      </c>
      <c r="R13" s="171">
        <v>42839</v>
      </c>
      <c r="S13" s="144" t="s">
        <v>181</v>
      </c>
      <c r="T13" s="97" t="str">
        <f t="shared" si="2"/>
        <v>12บ้านเหล่า</v>
      </c>
      <c r="V13" s="96" t="str">
        <f t="shared" si="3"/>
        <v>เด็กหญิงพิชชาภา</v>
      </c>
      <c r="W13" s="97" t="str">
        <f t="shared" si="4"/>
        <v>สายเครือทิ</v>
      </c>
    </row>
    <row r="14" spans="1:24" s="97" customFormat="1" x14ac:dyDescent="0.7">
      <c r="A14" s="98">
        <v>11</v>
      </c>
      <c r="B14" s="95">
        <v>3543</v>
      </c>
      <c r="C14" s="99" t="s">
        <v>264</v>
      </c>
      <c r="D14" s="100" t="s">
        <v>403</v>
      </c>
      <c r="E14" s="132" t="s">
        <v>394</v>
      </c>
      <c r="F14" s="131" t="s">
        <v>120</v>
      </c>
      <c r="G14" s="166"/>
      <c r="H14" s="103"/>
      <c r="I14" s="104"/>
      <c r="J14" s="105"/>
      <c r="K14" s="7">
        <v>11</v>
      </c>
      <c r="L14" s="95">
        <f t="shared" si="0"/>
        <v>3543</v>
      </c>
      <c r="M14" s="96" t="str">
        <f t="shared" si="1"/>
        <v>เด็กหญิงสิลิล  ไชยวงค์</v>
      </c>
      <c r="N14" s="106">
        <v>10</v>
      </c>
      <c r="O14" s="106">
        <v>12</v>
      </c>
      <c r="P14" s="106" t="s">
        <v>76</v>
      </c>
      <c r="Q14" s="109" t="s">
        <v>77</v>
      </c>
      <c r="R14" s="171">
        <v>42544</v>
      </c>
      <c r="S14" s="144" t="s">
        <v>121</v>
      </c>
      <c r="T14" s="97" t="str">
        <f t="shared" si="2"/>
        <v>12บ้านเหล่า</v>
      </c>
      <c r="V14" s="96" t="str">
        <f t="shared" si="3"/>
        <v>เด็กหญิงสิลิล</v>
      </c>
      <c r="W14" s="97" t="str">
        <f t="shared" si="4"/>
        <v>ไชยวงค์</v>
      </c>
    </row>
    <row r="15" spans="1:24" s="97" customFormat="1" ht="21" customHeight="1" x14ac:dyDescent="0.7">
      <c r="A15" s="98">
        <v>12</v>
      </c>
      <c r="B15" s="121">
        <v>3534</v>
      </c>
      <c r="C15" s="100" t="s">
        <v>264</v>
      </c>
      <c r="D15" s="145" t="s">
        <v>404</v>
      </c>
      <c r="E15" s="146" t="s">
        <v>365</v>
      </c>
      <c r="F15" s="121" t="s">
        <v>8</v>
      </c>
      <c r="G15" s="166"/>
      <c r="H15" s="104"/>
      <c r="I15" s="104"/>
      <c r="J15" s="104"/>
      <c r="K15" s="7">
        <v>12</v>
      </c>
      <c r="L15" s="95">
        <f t="shared" si="0"/>
        <v>3534</v>
      </c>
      <c r="M15" s="96" t="str">
        <f t="shared" si="1"/>
        <v>เด็กหญิงอารยา  หล้าเป็ง</v>
      </c>
      <c r="N15" s="106">
        <v>55</v>
      </c>
      <c r="O15" s="106">
        <v>2</v>
      </c>
      <c r="P15" s="106" t="s">
        <v>76</v>
      </c>
      <c r="Q15" s="109" t="s">
        <v>77</v>
      </c>
      <c r="R15" s="171">
        <v>42605</v>
      </c>
      <c r="S15" s="144" t="s">
        <v>139</v>
      </c>
      <c r="T15" s="97" t="str">
        <f t="shared" si="2"/>
        <v>2บ้านเหล่า</v>
      </c>
      <c r="V15" s="96" t="str">
        <f t="shared" si="3"/>
        <v>เด็กหญิงอารยา</v>
      </c>
      <c r="W15" s="97" t="str">
        <f t="shared" si="4"/>
        <v>หล้าเป็ง</v>
      </c>
    </row>
    <row r="16" spans="1:24" s="97" customFormat="1" ht="21" customHeight="1" x14ac:dyDescent="0.7">
      <c r="A16" s="104"/>
      <c r="B16" s="125"/>
      <c r="C16" s="125"/>
      <c r="D16" s="125"/>
      <c r="E16" s="125"/>
      <c r="F16" s="126"/>
      <c r="G16" s="104"/>
      <c r="H16" s="104"/>
      <c r="I16" s="104"/>
      <c r="J16" s="104"/>
      <c r="Q16" s="127"/>
      <c r="R16" s="173"/>
      <c r="S16" s="126"/>
    </row>
    <row r="17" spans="1:30" s="97" customFormat="1" ht="21" customHeight="1" x14ac:dyDescent="0.7">
      <c r="A17" s="104"/>
      <c r="B17" s="125"/>
      <c r="C17" s="125"/>
      <c r="D17" s="125"/>
      <c r="E17" s="125"/>
      <c r="F17" s="126"/>
      <c r="G17" s="104"/>
      <c r="H17" s="104"/>
      <c r="I17" s="104"/>
      <c r="J17" s="104"/>
      <c r="Q17" s="127"/>
      <c r="R17" s="173"/>
      <c r="S17" s="126"/>
    </row>
    <row r="18" spans="1:30" s="97" customFormat="1" ht="21" customHeight="1" x14ac:dyDescent="0.7">
      <c r="A18" s="104"/>
      <c r="D18" s="143"/>
      <c r="G18" s="104"/>
      <c r="H18" s="104"/>
      <c r="I18" s="104"/>
      <c r="J18" s="104"/>
      <c r="Q18" s="127"/>
      <c r="R18" s="173"/>
      <c r="S18" s="126"/>
    </row>
    <row r="19" spans="1:30" s="97" customFormat="1" ht="21" customHeight="1" x14ac:dyDescent="0.7">
      <c r="A19" s="104"/>
      <c r="D19" s="135"/>
      <c r="E19" s="135"/>
      <c r="F19" s="135"/>
      <c r="G19" s="104"/>
      <c r="H19" s="104"/>
      <c r="I19" s="104"/>
      <c r="J19" s="104"/>
      <c r="Q19" s="127"/>
      <c r="R19" s="173"/>
      <c r="S19" s="126"/>
    </row>
    <row r="20" spans="1:30" s="97" customFormat="1" ht="21" customHeight="1" x14ac:dyDescent="0.7">
      <c r="A20" s="104"/>
      <c r="D20" s="135"/>
      <c r="E20" s="135"/>
      <c r="F20" s="135"/>
      <c r="G20" s="104"/>
      <c r="H20" s="104"/>
      <c r="I20" s="104"/>
      <c r="J20" s="104"/>
      <c r="Q20" s="127"/>
      <c r="R20" s="173"/>
      <c r="S20" s="126"/>
      <c r="T20" s="135"/>
      <c r="U20" s="135"/>
    </row>
    <row r="21" spans="1:30" s="97" customFormat="1" ht="21" customHeight="1" x14ac:dyDescent="0.7">
      <c r="A21" s="104"/>
      <c r="E21" s="125"/>
      <c r="F21" s="125"/>
      <c r="G21" s="104"/>
      <c r="H21" s="104"/>
      <c r="I21" s="104"/>
      <c r="J21" s="104"/>
      <c r="Q21" s="127"/>
      <c r="R21" s="173"/>
      <c r="T21" s="135"/>
      <c r="U21" s="135"/>
    </row>
    <row r="22" spans="1:30" s="97" customFormat="1" ht="21" customHeight="1" x14ac:dyDescent="0.7">
      <c r="A22" s="104"/>
      <c r="B22" s="125"/>
      <c r="C22" s="125"/>
      <c r="D22" s="125"/>
      <c r="E22" s="125"/>
      <c r="F22" s="125"/>
      <c r="G22" s="104"/>
      <c r="H22" s="104"/>
      <c r="I22" s="104"/>
      <c r="J22" s="104"/>
      <c r="Q22" s="127"/>
      <c r="R22" s="173"/>
      <c r="T22" s="135"/>
      <c r="U22" s="135"/>
    </row>
    <row r="23" spans="1:30" s="97" customFormat="1" ht="21" customHeight="1" x14ac:dyDescent="0.7">
      <c r="A23" s="104"/>
      <c r="B23" s="125"/>
      <c r="C23" s="125"/>
      <c r="D23" s="125"/>
      <c r="E23" s="125"/>
      <c r="F23" s="125"/>
      <c r="G23" s="104"/>
      <c r="H23" s="104"/>
      <c r="I23" s="104"/>
      <c r="J23" s="104"/>
      <c r="Q23" s="127"/>
      <c r="R23" s="173"/>
      <c r="T23" s="135"/>
      <c r="U23" s="135"/>
    </row>
    <row r="24" spans="1:30" s="97" customFormat="1" ht="21" customHeight="1" x14ac:dyDescent="0.7">
      <c r="A24" s="104"/>
      <c r="B24" s="125"/>
      <c r="C24" s="125"/>
      <c r="D24" s="125"/>
      <c r="E24" s="125"/>
      <c r="F24" s="125"/>
      <c r="G24" s="104"/>
      <c r="H24" s="104"/>
      <c r="I24" s="104"/>
      <c r="J24" s="104"/>
      <c r="Q24" s="127"/>
      <c r="R24" s="173"/>
      <c r="T24" s="135"/>
      <c r="U24" s="135"/>
    </row>
    <row r="25" spans="1:30" s="97" customFormat="1" ht="21" customHeight="1" x14ac:dyDescent="0.7">
      <c r="A25" s="104"/>
      <c r="B25" s="125"/>
      <c r="C25" s="125"/>
      <c r="D25" s="125"/>
      <c r="E25" s="125"/>
      <c r="F25" s="125"/>
      <c r="G25" s="104"/>
      <c r="H25" s="104"/>
      <c r="I25" s="104"/>
      <c r="J25" s="104"/>
      <c r="Q25" s="127"/>
      <c r="R25" s="173"/>
      <c r="T25" s="135"/>
      <c r="U25" s="135"/>
    </row>
    <row r="26" spans="1:30" ht="21" customHeight="1" x14ac:dyDescent="0.7">
      <c r="D26" s="75" t="s">
        <v>318</v>
      </c>
      <c r="E26" s="73"/>
      <c r="F26" s="73"/>
      <c r="S26" s="70"/>
      <c r="V26" s="192" t="s">
        <v>219</v>
      </c>
      <c r="W26" s="193" t="s">
        <v>224</v>
      </c>
      <c r="X26" s="193"/>
      <c r="Y26" s="193"/>
      <c r="Z26" s="193"/>
      <c r="AA26" s="193"/>
      <c r="AB26" s="193"/>
      <c r="AC26" s="194" t="s">
        <v>227</v>
      </c>
      <c r="AD26" s="188" t="s">
        <v>215</v>
      </c>
    </row>
    <row r="27" spans="1:30" ht="21" customHeight="1" x14ac:dyDescent="0.7">
      <c r="D27" s="2" t="s">
        <v>107</v>
      </c>
      <c r="E27" s="2" t="s">
        <v>108</v>
      </c>
      <c r="F27" s="2" t="s">
        <v>215</v>
      </c>
      <c r="S27" s="70"/>
      <c r="V27" s="192"/>
      <c r="W27" s="60" t="s">
        <v>195</v>
      </c>
      <c r="X27" s="60" t="s">
        <v>196</v>
      </c>
      <c r="Y27" s="60" t="s">
        <v>197</v>
      </c>
      <c r="Z27" s="60" t="s">
        <v>198</v>
      </c>
      <c r="AA27" s="60" t="s">
        <v>199</v>
      </c>
      <c r="AB27" s="60" t="s">
        <v>200</v>
      </c>
      <c r="AC27" s="195"/>
      <c r="AD27" s="189"/>
    </row>
    <row r="28" spans="1:30" ht="21" customHeight="1" x14ac:dyDescent="0.7">
      <c r="D28" s="2">
        <f>COUNTIF(C4:C28,"เด็กชาย")</f>
        <v>7</v>
      </c>
      <c r="E28" s="2">
        <f>COUNTIF(C4:C28,"เด็กหญิง")</f>
        <v>5</v>
      </c>
      <c r="F28" s="2">
        <f>SUBTOTAL(9,D28:E28)</f>
        <v>12</v>
      </c>
      <c r="S28" s="1"/>
      <c r="V28" s="76"/>
      <c r="W28" s="77">
        <f t="shared" ref="W28:AB28" si="5">COUNTIF($T4:$T28,W27)</f>
        <v>0</v>
      </c>
      <c r="X28" s="77">
        <f t="shared" si="5"/>
        <v>3</v>
      </c>
      <c r="Y28" s="77">
        <f t="shared" si="5"/>
        <v>2</v>
      </c>
      <c r="Z28" s="77">
        <f t="shared" si="5"/>
        <v>2</v>
      </c>
      <c r="AA28" s="77">
        <f t="shared" si="5"/>
        <v>3</v>
      </c>
      <c r="AB28" s="77">
        <f t="shared" si="5"/>
        <v>2</v>
      </c>
      <c r="AC28" s="77">
        <f>COUNTA($T4:$T28)-SUM(W28:AB28)</f>
        <v>0</v>
      </c>
      <c r="AD28" s="77">
        <f>SUBTOTAL(9,W28:AC28)</f>
        <v>12</v>
      </c>
    </row>
    <row r="29" spans="1:30" ht="21" customHeight="1" x14ac:dyDescent="0.7">
      <c r="S29" s="70"/>
    </row>
    <row r="42" spans="19:19" ht="21" customHeight="1" x14ac:dyDescent="0.7">
      <c r="S42" s="70"/>
    </row>
    <row r="43" spans="19:19" ht="21" customHeight="1" x14ac:dyDescent="0.7">
      <c r="S43" s="70"/>
    </row>
    <row r="44" spans="19:19" ht="21" customHeight="1" x14ac:dyDescent="0.7">
      <c r="S44" s="70"/>
    </row>
    <row r="45" spans="19:19" ht="21" customHeight="1" x14ac:dyDescent="0.7">
      <c r="S45" s="70"/>
    </row>
    <row r="46" spans="19:19" ht="21" customHeight="1" x14ac:dyDescent="0.7"/>
  </sheetData>
  <sheetProtection formatCells="0" insertRows="0" sort="0" autoFilter="0"/>
  <autoFilter ref="A3:AD3">
    <sortState ref="A4:AD15">
      <sortCondition ref="C3"/>
    </sortState>
  </autoFilter>
  <mergeCells count="7">
    <mergeCell ref="AD26:AD27"/>
    <mergeCell ref="A1:G1"/>
    <mergeCell ref="K1:S1"/>
    <mergeCell ref="A2:G2"/>
    <mergeCell ref="V26:V27"/>
    <mergeCell ref="W26:AB26"/>
    <mergeCell ref="AC26:AC27"/>
  </mergeCells>
  <pageMargins left="1.3779527559055118" right="0.43307086614173229" top="1.1811023622047245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70" zoomScaleNormal="70" zoomScalePageLayoutView="55" workbookViewId="0">
      <selection activeCell="K4" sqref="K4:K12"/>
    </sheetView>
  </sheetViews>
  <sheetFormatPr defaultColWidth="9" defaultRowHeight="24.6" x14ac:dyDescent="0.7"/>
  <cols>
    <col min="1" max="1" width="5.3984375" style="8" customWidth="1"/>
    <col min="2" max="2" width="13.19921875" style="4" customWidth="1"/>
    <col min="3" max="3" width="7.19921875" style="4" customWidth="1"/>
    <col min="4" max="4" width="10.59765625" style="4" customWidth="1"/>
    <col min="5" max="5" width="10.69921875" style="4" customWidth="1"/>
    <col min="6" max="6" width="20.19921875" style="3" customWidth="1"/>
    <col min="7" max="7" width="7.8984375" style="8" customWidth="1"/>
    <col min="8" max="10" width="13.5" style="8" customWidth="1"/>
    <col min="11" max="11" width="3.59765625" style="1" customWidth="1"/>
    <col min="12" max="12" width="13.19921875" style="1" customWidth="1"/>
    <col min="13" max="13" width="28.19921875" style="1" customWidth="1"/>
    <col min="14" max="14" width="9.19921875" style="1" customWidth="1"/>
    <col min="15" max="15" width="6.09765625" style="1" customWidth="1"/>
    <col min="16" max="16" width="9.59765625" style="1" customWidth="1"/>
    <col min="17" max="17" width="11.19921875" style="85" customWidth="1"/>
    <col min="18" max="18" width="13.3984375" style="174" bestFit="1" customWidth="1"/>
    <col min="19" max="19" width="15.09765625" style="3" customWidth="1"/>
    <col min="20" max="20" width="11.09765625" style="1" customWidth="1"/>
    <col min="21" max="21" width="9" style="1" customWidth="1"/>
    <col min="22" max="22" width="16" style="1" customWidth="1"/>
    <col min="23" max="30" width="7" style="1" customWidth="1"/>
    <col min="31" max="16384" width="9" style="1"/>
  </cols>
  <sheetData>
    <row r="1" spans="1:24" s="67" customFormat="1" ht="24" customHeight="1" x14ac:dyDescent="0.7">
      <c r="A1" s="190" t="s">
        <v>406</v>
      </c>
      <c r="B1" s="190"/>
      <c r="C1" s="190"/>
      <c r="D1" s="190"/>
      <c r="E1" s="190"/>
      <c r="F1" s="190"/>
      <c r="G1" s="190"/>
      <c r="H1" s="74"/>
      <c r="I1" s="74"/>
      <c r="J1" s="74"/>
      <c r="K1" s="191" t="str">
        <f>A1</f>
        <v>รายชื่อนักเรียนโรงเรียนบ้านเหล่า    ปีการศึกษา 2566</v>
      </c>
      <c r="L1" s="191"/>
      <c r="M1" s="191"/>
      <c r="N1" s="191"/>
      <c r="O1" s="191"/>
      <c r="P1" s="191"/>
      <c r="Q1" s="191"/>
      <c r="R1" s="191"/>
      <c r="S1" s="191"/>
      <c r="V1" s="68"/>
      <c r="W1" s="68"/>
      <c r="X1" s="68"/>
    </row>
    <row r="2" spans="1:24" s="67" customFormat="1" ht="22.5" customHeight="1" x14ac:dyDescent="0.7">
      <c r="A2" s="190" t="s">
        <v>89</v>
      </c>
      <c r="B2" s="190"/>
      <c r="C2" s="190"/>
      <c r="D2" s="190"/>
      <c r="E2" s="190"/>
      <c r="F2" s="190"/>
      <c r="G2" s="190"/>
      <c r="H2" s="74"/>
      <c r="I2" s="74"/>
      <c r="J2" s="74"/>
      <c r="K2" s="78"/>
      <c r="L2" s="78"/>
      <c r="M2" s="78" t="str">
        <f>A2</f>
        <v>ชั้นประถมศึกษาปีที่ 2</v>
      </c>
      <c r="N2" s="78"/>
      <c r="O2" s="78"/>
      <c r="P2" s="78"/>
      <c r="Q2" s="83"/>
      <c r="R2" s="185"/>
      <c r="S2" s="66"/>
      <c r="V2" s="68"/>
      <c r="W2" s="68"/>
      <c r="X2" s="68"/>
    </row>
    <row r="3" spans="1:24" s="71" customFormat="1" ht="49.2" x14ac:dyDescent="0.7">
      <c r="A3" s="111" t="s">
        <v>3</v>
      </c>
      <c r="B3" s="112" t="s">
        <v>0</v>
      </c>
      <c r="C3" s="140"/>
      <c r="D3" s="141" t="s">
        <v>502</v>
      </c>
      <c r="E3" s="142" t="s">
        <v>259</v>
      </c>
      <c r="F3" s="112" t="s">
        <v>2</v>
      </c>
      <c r="G3" s="111" t="s">
        <v>237</v>
      </c>
      <c r="H3" s="79"/>
      <c r="I3" s="74"/>
      <c r="J3" s="81"/>
      <c r="K3" s="69" t="s">
        <v>3</v>
      </c>
      <c r="L3" s="69" t="s">
        <v>0</v>
      </c>
      <c r="M3" s="69" t="s">
        <v>1</v>
      </c>
      <c r="N3" s="69" t="s">
        <v>73</v>
      </c>
      <c r="O3" s="69" t="s">
        <v>74</v>
      </c>
      <c r="P3" s="69" t="s">
        <v>75</v>
      </c>
      <c r="Q3" s="84" t="s">
        <v>317</v>
      </c>
      <c r="R3" s="186" t="s">
        <v>79</v>
      </c>
      <c r="S3" s="69" t="s">
        <v>80</v>
      </c>
      <c r="V3" s="72" t="s">
        <v>258</v>
      </c>
      <c r="W3" s="72" t="s">
        <v>259</v>
      </c>
      <c r="X3" s="72"/>
    </row>
    <row r="4" spans="1:24" x14ac:dyDescent="0.7">
      <c r="A4" s="98">
        <v>1</v>
      </c>
      <c r="B4" s="95">
        <v>3520</v>
      </c>
      <c r="C4" s="99" t="s">
        <v>263</v>
      </c>
      <c r="D4" s="100" t="s">
        <v>482</v>
      </c>
      <c r="E4" s="132" t="s">
        <v>382</v>
      </c>
      <c r="F4" s="131" t="s">
        <v>9</v>
      </c>
      <c r="G4" s="166"/>
      <c r="H4" s="80"/>
      <c r="J4" s="82"/>
      <c r="K4" s="7">
        <v>1</v>
      </c>
      <c r="L4" s="5">
        <f t="shared" ref="L4:L12" si="0">B4</f>
        <v>3520</v>
      </c>
      <c r="M4" s="6" t="str">
        <f t="shared" ref="M4:M12" si="1">C4&amp;D4&amp;"  "&amp;E4</f>
        <v>เด็กชายกวิน  ภาชนนท์</v>
      </c>
      <c r="N4" s="106">
        <v>79</v>
      </c>
      <c r="O4" s="106">
        <v>12</v>
      </c>
      <c r="P4" s="106" t="s">
        <v>76</v>
      </c>
      <c r="Q4" s="109" t="s">
        <v>77</v>
      </c>
      <c r="R4" s="171">
        <v>42322</v>
      </c>
      <c r="S4" s="106" t="s">
        <v>182</v>
      </c>
      <c r="T4" s="1" t="str">
        <f t="shared" ref="T4:T12" si="2">O4&amp;P4</f>
        <v>12บ้านเหล่า</v>
      </c>
      <c r="V4" s="6" t="str">
        <f t="shared" ref="V4:V12" si="3">C4&amp;D4</f>
        <v>เด็กชายกวิน</v>
      </c>
      <c r="W4" s="1" t="str">
        <f t="shared" ref="W4:W12" si="4">E4</f>
        <v>ภาชนนท์</v>
      </c>
    </row>
    <row r="5" spans="1:24" x14ac:dyDescent="0.7">
      <c r="A5" s="98">
        <v>2</v>
      </c>
      <c r="B5" s="95">
        <v>3521</v>
      </c>
      <c r="C5" s="99" t="s">
        <v>263</v>
      </c>
      <c r="D5" s="100" t="s">
        <v>483</v>
      </c>
      <c r="E5" s="132" t="s">
        <v>383</v>
      </c>
      <c r="F5" s="131" t="s">
        <v>10</v>
      </c>
      <c r="G5" s="166"/>
      <c r="H5" s="80"/>
      <c r="J5" s="82"/>
      <c r="K5" s="7">
        <v>2</v>
      </c>
      <c r="L5" s="5">
        <f t="shared" si="0"/>
        <v>3521</v>
      </c>
      <c r="M5" s="6" t="str">
        <f t="shared" si="1"/>
        <v>เด็กชายณัฐนัย  คำฟู</v>
      </c>
      <c r="N5" s="106">
        <v>110</v>
      </c>
      <c r="O5" s="106">
        <v>4</v>
      </c>
      <c r="P5" s="106" t="s">
        <v>76</v>
      </c>
      <c r="Q5" s="109" t="s">
        <v>77</v>
      </c>
      <c r="R5" s="171">
        <v>42297</v>
      </c>
      <c r="S5" s="106" t="s">
        <v>127</v>
      </c>
      <c r="T5" s="1" t="str">
        <f t="shared" si="2"/>
        <v>4บ้านเหล่า</v>
      </c>
      <c r="V5" s="6" t="str">
        <f t="shared" si="3"/>
        <v>เด็กชายณัฐนัย</v>
      </c>
      <c r="W5" s="1" t="str">
        <f t="shared" si="4"/>
        <v>คำฟู</v>
      </c>
    </row>
    <row r="6" spans="1:24" x14ac:dyDescent="0.7">
      <c r="A6" s="98">
        <v>3</v>
      </c>
      <c r="B6" s="95">
        <v>3522</v>
      </c>
      <c r="C6" s="99" t="s">
        <v>263</v>
      </c>
      <c r="D6" s="100" t="s">
        <v>484</v>
      </c>
      <c r="E6" s="132" t="s">
        <v>324</v>
      </c>
      <c r="F6" s="131" t="s">
        <v>234</v>
      </c>
      <c r="G6" s="166"/>
      <c r="H6" s="80"/>
      <c r="J6" s="82"/>
      <c r="K6" s="7">
        <v>3</v>
      </c>
      <c r="L6" s="5">
        <f t="shared" si="0"/>
        <v>3522</v>
      </c>
      <c r="M6" s="6" t="str">
        <f t="shared" si="1"/>
        <v>เด็กชายธนกฤต  สระทองโน</v>
      </c>
      <c r="N6" s="106">
        <v>101</v>
      </c>
      <c r="O6" s="106">
        <v>4</v>
      </c>
      <c r="P6" s="106" t="s">
        <v>76</v>
      </c>
      <c r="Q6" s="109" t="s">
        <v>77</v>
      </c>
      <c r="R6" s="171">
        <v>42198</v>
      </c>
      <c r="S6" s="106" t="s">
        <v>235</v>
      </c>
      <c r="T6" s="1" t="str">
        <f t="shared" si="2"/>
        <v>4บ้านเหล่า</v>
      </c>
      <c r="V6" s="6" t="str">
        <f t="shared" si="3"/>
        <v>เด็กชายธนกฤต</v>
      </c>
      <c r="W6" s="1" t="str">
        <f t="shared" si="4"/>
        <v>สระทองโน</v>
      </c>
    </row>
    <row r="7" spans="1:24" x14ac:dyDescent="0.7">
      <c r="A7" s="98">
        <v>4</v>
      </c>
      <c r="B7" s="95">
        <v>3523</v>
      </c>
      <c r="C7" s="99" t="s">
        <v>263</v>
      </c>
      <c r="D7" s="100" t="s">
        <v>377</v>
      </c>
      <c r="E7" s="132" t="s">
        <v>384</v>
      </c>
      <c r="F7" s="131" t="s">
        <v>11</v>
      </c>
      <c r="G7" s="167"/>
      <c r="H7" s="80"/>
      <c r="J7" s="82"/>
      <c r="K7" s="7">
        <v>4</v>
      </c>
      <c r="L7" s="5">
        <f t="shared" si="0"/>
        <v>3523</v>
      </c>
      <c r="M7" s="6" t="str">
        <f t="shared" si="1"/>
        <v>เด็กชายธนภัทร  ไคร้งาม</v>
      </c>
      <c r="N7" s="121">
        <v>31</v>
      </c>
      <c r="O7" s="121">
        <v>2</v>
      </c>
      <c r="P7" s="121" t="s">
        <v>76</v>
      </c>
      <c r="Q7" s="109" t="s">
        <v>77</v>
      </c>
      <c r="R7" s="172">
        <v>42286</v>
      </c>
      <c r="S7" s="121" t="s">
        <v>141</v>
      </c>
      <c r="T7" s="1" t="str">
        <f t="shared" si="2"/>
        <v>2บ้านเหล่า</v>
      </c>
      <c r="V7" s="6" t="str">
        <f t="shared" si="3"/>
        <v>เด็กชายธนภัทร</v>
      </c>
      <c r="W7" s="1" t="str">
        <f t="shared" si="4"/>
        <v>ไคร้งาม</v>
      </c>
    </row>
    <row r="8" spans="1:24" x14ac:dyDescent="0.7">
      <c r="A8" s="98">
        <v>5</v>
      </c>
      <c r="B8" s="95">
        <v>3566</v>
      </c>
      <c r="C8" s="99" t="s">
        <v>263</v>
      </c>
      <c r="D8" s="100" t="s">
        <v>485</v>
      </c>
      <c r="E8" s="132" t="s">
        <v>385</v>
      </c>
      <c r="F8" s="131" t="s">
        <v>228</v>
      </c>
      <c r="G8" s="166"/>
      <c r="H8" s="80"/>
      <c r="J8" s="82"/>
      <c r="K8" s="7">
        <v>5</v>
      </c>
      <c r="L8" s="5">
        <f t="shared" si="0"/>
        <v>3566</v>
      </c>
      <c r="M8" s="6" t="str">
        <f t="shared" si="1"/>
        <v>เด็กชายภัทรกร  สุภาวะ</v>
      </c>
      <c r="N8" s="106">
        <v>2</v>
      </c>
      <c r="O8" s="106">
        <v>3</v>
      </c>
      <c r="P8" s="106" t="s">
        <v>77</v>
      </c>
      <c r="Q8" s="109" t="s">
        <v>77</v>
      </c>
      <c r="R8" s="171">
        <v>42424</v>
      </c>
      <c r="S8" s="106" t="s">
        <v>229</v>
      </c>
      <c r="T8" s="1" t="str">
        <f t="shared" si="2"/>
        <v>3แม่ใจ</v>
      </c>
      <c r="V8" s="6" t="str">
        <f t="shared" si="3"/>
        <v>เด็กชายภัทรกร</v>
      </c>
      <c r="W8" s="1" t="str">
        <f t="shared" si="4"/>
        <v>สุภาวะ</v>
      </c>
    </row>
    <row r="9" spans="1:24" s="97" customFormat="1" x14ac:dyDescent="0.7">
      <c r="A9" s="98">
        <v>6</v>
      </c>
      <c r="B9" s="95">
        <v>3540</v>
      </c>
      <c r="C9" s="99" t="s">
        <v>264</v>
      </c>
      <c r="D9" s="118" t="s">
        <v>486</v>
      </c>
      <c r="E9" s="130" t="s">
        <v>386</v>
      </c>
      <c r="F9" s="131" t="s">
        <v>129</v>
      </c>
      <c r="G9" s="166"/>
      <c r="H9" s="103"/>
      <c r="I9" s="104"/>
      <c r="J9" s="105"/>
      <c r="K9" s="7">
        <v>6</v>
      </c>
      <c r="L9" s="95">
        <f t="shared" si="0"/>
        <v>3540</v>
      </c>
      <c r="M9" s="96" t="str">
        <f t="shared" si="1"/>
        <v>เด็กหญิงปายฟ้า  ศิลปี</v>
      </c>
      <c r="N9" s="106">
        <v>146</v>
      </c>
      <c r="O9" s="106">
        <v>4</v>
      </c>
      <c r="P9" s="106" t="s">
        <v>76</v>
      </c>
      <c r="Q9" s="109" t="s">
        <v>77</v>
      </c>
      <c r="R9" s="171">
        <v>42313</v>
      </c>
      <c r="S9" s="106" t="s">
        <v>122</v>
      </c>
      <c r="T9" s="97" t="str">
        <f t="shared" si="2"/>
        <v>4บ้านเหล่า</v>
      </c>
      <c r="V9" s="96" t="str">
        <f t="shared" si="3"/>
        <v>เด็กหญิงปายฟ้า</v>
      </c>
      <c r="W9" s="97" t="str">
        <f t="shared" si="4"/>
        <v>ศิลปี</v>
      </c>
    </row>
    <row r="10" spans="1:24" s="97" customFormat="1" x14ac:dyDescent="0.7">
      <c r="A10" s="98">
        <v>7</v>
      </c>
      <c r="B10" s="95">
        <v>3554</v>
      </c>
      <c r="C10" s="99" t="s">
        <v>264</v>
      </c>
      <c r="D10" s="100" t="s">
        <v>487</v>
      </c>
      <c r="E10" s="132" t="s">
        <v>387</v>
      </c>
      <c r="F10" s="131" t="s">
        <v>134</v>
      </c>
      <c r="G10" s="166"/>
      <c r="H10" s="103"/>
      <c r="I10" s="104"/>
      <c r="J10" s="105"/>
      <c r="K10" s="7">
        <v>7</v>
      </c>
      <c r="L10" s="95">
        <f t="shared" si="0"/>
        <v>3554</v>
      </c>
      <c r="M10" s="96" t="str">
        <f t="shared" si="1"/>
        <v>เด็กหญิงพิมญาดา  ท้าวถึง</v>
      </c>
      <c r="N10" s="106">
        <v>114</v>
      </c>
      <c r="O10" s="106">
        <v>12</v>
      </c>
      <c r="P10" s="106" t="s">
        <v>76</v>
      </c>
      <c r="Q10" s="109" t="s">
        <v>77</v>
      </c>
      <c r="R10" s="171">
        <v>42300</v>
      </c>
      <c r="S10" s="106" t="s">
        <v>135</v>
      </c>
      <c r="T10" s="97" t="str">
        <f t="shared" si="2"/>
        <v>12บ้านเหล่า</v>
      </c>
      <c r="V10" s="96" t="str">
        <f t="shared" si="3"/>
        <v>เด็กหญิงพิมญาดา</v>
      </c>
      <c r="W10" s="97" t="str">
        <f t="shared" si="4"/>
        <v>ท้าวถึง</v>
      </c>
    </row>
    <row r="11" spans="1:24" s="97" customFormat="1" x14ac:dyDescent="0.7">
      <c r="A11" s="98">
        <v>8</v>
      </c>
      <c r="B11" s="95">
        <v>3524</v>
      </c>
      <c r="C11" s="99" t="s">
        <v>264</v>
      </c>
      <c r="D11" s="100" t="s">
        <v>301</v>
      </c>
      <c r="E11" s="132" t="s">
        <v>388</v>
      </c>
      <c r="F11" s="131" t="s">
        <v>12</v>
      </c>
      <c r="G11" s="166"/>
      <c r="H11" s="103"/>
      <c r="I11" s="104"/>
      <c r="J11" s="105"/>
      <c r="K11" s="7">
        <v>8</v>
      </c>
      <c r="L11" s="95">
        <f t="shared" si="0"/>
        <v>3524</v>
      </c>
      <c r="M11" s="96" t="str">
        <f t="shared" si="1"/>
        <v>เด็กหญิงวรัญญา  เครือมูล</v>
      </c>
      <c r="N11" s="106">
        <v>48</v>
      </c>
      <c r="O11" s="106">
        <v>4</v>
      </c>
      <c r="P11" s="106" t="s">
        <v>76</v>
      </c>
      <c r="Q11" s="109" t="s">
        <v>77</v>
      </c>
      <c r="R11" s="171">
        <v>42486</v>
      </c>
      <c r="S11" s="106" t="s">
        <v>128</v>
      </c>
      <c r="T11" s="97" t="str">
        <f t="shared" si="2"/>
        <v>4บ้านเหล่า</v>
      </c>
      <c r="V11" s="96" t="str">
        <f t="shared" si="3"/>
        <v>เด็กหญิงวรัญญา</v>
      </c>
      <c r="W11" s="97" t="str">
        <f t="shared" si="4"/>
        <v>เครือมูล</v>
      </c>
    </row>
    <row r="12" spans="1:24" s="97" customFormat="1" x14ac:dyDescent="0.7">
      <c r="A12" s="98">
        <v>9</v>
      </c>
      <c r="B12" s="95">
        <v>3525</v>
      </c>
      <c r="C12" s="99" t="s">
        <v>264</v>
      </c>
      <c r="D12" s="100" t="s">
        <v>488</v>
      </c>
      <c r="E12" s="132" t="s">
        <v>299</v>
      </c>
      <c r="F12" s="131" t="s">
        <v>13</v>
      </c>
      <c r="G12" s="166"/>
      <c r="H12" s="103"/>
      <c r="I12" s="104"/>
      <c r="J12" s="105"/>
      <c r="K12" s="7">
        <v>9</v>
      </c>
      <c r="L12" s="95">
        <f t="shared" si="0"/>
        <v>3525</v>
      </c>
      <c r="M12" s="96" t="str">
        <f t="shared" si="1"/>
        <v>เด็กหญิงศุภาพิชญ์  สุจิธรรม</v>
      </c>
      <c r="N12" s="106">
        <v>117</v>
      </c>
      <c r="O12" s="106">
        <v>4</v>
      </c>
      <c r="P12" s="106" t="s">
        <v>76</v>
      </c>
      <c r="Q12" s="109" t="s">
        <v>77</v>
      </c>
      <c r="R12" s="171">
        <v>42258</v>
      </c>
      <c r="S12" s="106" t="s">
        <v>126</v>
      </c>
      <c r="T12" s="97" t="str">
        <f t="shared" si="2"/>
        <v>4บ้านเหล่า</v>
      </c>
      <c r="V12" s="96" t="str">
        <f t="shared" si="3"/>
        <v>เด็กหญิงศุภาพิชญ์</v>
      </c>
      <c r="W12" s="97" t="str">
        <f t="shared" si="4"/>
        <v>สุจิธรรม</v>
      </c>
    </row>
    <row r="13" spans="1:24" s="97" customFormat="1" x14ac:dyDescent="0.7">
      <c r="A13" s="98"/>
      <c r="B13" s="95"/>
      <c r="C13" s="99"/>
      <c r="D13" s="100"/>
      <c r="E13" s="132"/>
      <c r="F13" s="131"/>
      <c r="G13" s="166"/>
      <c r="H13" s="103"/>
      <c r="I13" s="104"/>
      <c r="J13" s="105"/>
      <c r="K13" s="106"/>
      <c r="L13" s="95"/>
      <c r="M13" s="96"/>
      <c r="N13" s="106"/>
      <c r="O13" s="106"/>
      <c r="P13" s="106"/>
      <c r="Q13" s="109"/>
      <c r="R13" s="171"/>
      <c r="S13" s="106"/>
      <c r="V13" s="96"/>
    </row>
    <row r="14" spans="1:24" s="97" customFormat="1" ht="21" customHeight="1" x14ac:dyDescent="0.7">
      <c r="A14" s="98"/>
      <c r="B14" s="95"/>
      <c r="C14" s="99"/>
      <c r="D14" s="100"/>
      <c r="E14" s="132"/>
      <c r="F14" s="131"/>
      <c r="G14" s="98"/>
      <c r="H14" s="103"/>
      <c r="I14" s="104"/>
      <c r="J14" s="105"/>
      <c r="K14" s="106"/>
      <c r="L14" s="95"/>
      <c r="M14" s="96"/>
      <c r="N14" s="106"/>
      <c r="O14" s="106"/>
      <c r="P14" s="96"/>
      <c r="Q14" s="109"/>
      <c r="R14" s="184"/>
      <c r="S14" s="107"/>
      <c r="V14" s="96"/>
    </row>
    <row r="15" spans="1:24" s="97" customFormat="1" ht="21" customHeight="1" x14ac:dyDescent="0.7">
      <c r="A15" s="104"/>
      <c r="B15" s="125"/>
      <c r="C15" s="125"/>
      <c r="D15" s="125"/>
      <c r="E15" s="125"/>
      <c r="F15" s="126"/>
      <c r="G15" s="104"/>
      <c r="H15" s="104"/>
      <c r="I15" s="104"/>
      <c r="J15" s="104"/>
      <c r="Q15" s="127"/>
      <c r="R15" s="173"/>
      <c r="S15" s="126"/>
    </row>
    <row r="16" spans="1:24" s="97" customFormat="1" ht="21" customHeight="1" x14ac:dyDescent="0.7">
      <c r="A16" s="104"/>
      <c r="B16" s="125"/>
      <c r="C16" s="125"/>
      <c r="D16" s="125"/>
      <c r="E16" s="125"/>
      <c r="F16" s="126"/>
      <c r="G16" s="104"/>
      <c r="H16" s="104"/>
      <c r="I16" s="104"/>
      <c r="J16" s="104"/>
      <c r="Q16" s="127"/>
      <c r="R16" s="173"/>
      <c r="S16" s="126"/>
    </row>
    <row r="17" spans="1:30" s="97" customFormat="1" ht="21" customHeight="1" x14ac:dyDescent="0.7">
      <c r="A17" s="104"/>
      <c r="B17" s="125"/>
      <c r="C17" s="125"/>
      <c r="D17" s="125"/>
      <c r="E17" s="125"/>
      <c r="F17" s="126"/>
      <c r="G17" s="104"/>
      <c r="H17" s="104"/>
      <c r="I17" s="104"/>
      <c r="J17" s="104"/>
      <c r="Q17" s="127"/>
      <c r="R17" s="173"/>
      <c r="S17" s="126"/>
    </row>
    <row r="18" spans="1:30" s="97" customFormat="1" ht="21" customHeight="1" x14ac:dyDescent="0.7">
      <c r="A18" s="104"/>
      <c r="D18" s="143"/>
      <c r="G18" s="104"/>
      <c r="H18" s="104"/>
      <c r="I18" s="104"/>
      <c r="J18" s="104"/>
      <c r="Q18" s="127"/>
      <c r="R18" s="173"/>
      <c r="S18" s="126"/>
    </row>
    <row r="19" spans="1:30" s="97" customFormat="1" ht="21" customHeight="1" x14ac:dyDescent="0.7">
      <c r="A19" s="104"/>
      <c r="D19" s="135"/>
      <c r="E19" s="135"/>
      <c r="F19" s="135"/>
      <c r="G19" s="104"/>
      <c r="H19" s="104"/>
      <c r="I19" s="104"/>
      <c r="J19" s="104"/>
      <c r="Q19" s="127"/>
      <c r="R19" s="173"/>
      <c r="S19" s="126"/>
    </row>
    <row r="20" spans="1:30" s="97" customFormat="1" ht="21" customHeight="1" x14ac:dyDescent="0.7">
      <c r="A20" s="104"/>
      <c r="D20" s="135"/>
      <c r="E20" s="135"/>
      <c r="F20" s="135"/>
      <c r="G20" s="104"/>
      <c r="H20" s="104"/>
      <c r="I20" s="104"/>
      <c r="J20" s="104"/>
      <c r="Q20" s="127"/>
      <c r="R20" s="173"/>
      <c r="S20" s="126"/>
      <c r="T20" s="135"/>
      <c r="U20" s="135"/>
    </row>
    <row r="21" spans="1:30" s="97" customFormat="1" ht="21" customHeight="1" x14ac:dyDescent="0.7">
      <c r="A21" s="104"/>
      <c r="E21" s="125"/>
      <c r="F21" s="125"/>
      <c r="G21" s="104"/>
      <c r="H21" s="104"/>
      <c r="I21" s="104"/>
      <c r="J21" s="104"/>
      <c r="Q21" s="127"/>
      <c r="R21" s="173"/>
      <c r="T21" s="135"/>
      <c r="U21" s="135"/>
    </row>
    <row r="22" spans="1:30" s="97" customFormat="1" ht="21" customHeight="1" x14ac:dyDescent="0.7">
      <c r="A22" s="104"/>
      <c r="B22" s="125"/>
      <c r="C22" s="125"/>
      <c r="D22" s="125"/>
      <c r="E22" s="125"/>
      <c r="F22" s="125"/>
      <c r="G22" s="104"/>
      <c r="H22" s="104"/>
      <c r="I22" s="104"/>
      <c r="J22" s="104"/>
      <c r="Q22" s="127"/>
      <c r="R22" s="173"/>
      <c r="T22" s="135"/>
      <c r="U22" s="135"/>
    </row>
    <row r="23" spans="1:30" s="97" customFormat="1" ht="21" customHeight="1" x14ac:dyDescent="0.7">
      <c r="A23" s="104"/>
      <c r="B23" s="125"/>
      <c r="C23" s="125"/>
      <c r="D23" s="125"/>
      <c r="E23" s="125"/>
      <c r="F23" s="125"/>
      <c r="G23" s="104"/>
      <c r="H23" s="104"/>
      <c r="I23" s="104"/>
      <c r="J23" s="104"/>
      <c r="Q23" s="127"/>
      <c r="R23" s="173"/>
      <c r="T23" s="135"/>
      <c r="U23" s="135"/>
    </row>
    <row r="24" spans="1:30" s="97" customFormat="1" ht="21" customHeight="1" x14ac:dyDescent="0.7">
      <c r="A24" s="104"/>
      <c r="B24" s="125"/>
      <c r="C24" s="125"/>
      <c r="D24" s="125"/>
      <c r="E24" s="125"/>
      <c r="F24" s="125"/>
      <c r="G24" s="104"/>
      <c r="H24" s="104"/>
      <c r="I24" s="104"/>
      <c r="J24" s="104"/>
      <c r="Q24" s="127"/>
      <c r="R24" s="173"/>
      <c r="T24" s="135"/>
      <c r="U24" s="135"/>
    </row>
    <row r="25" spans="1:30" s="97" customFormat="1" ht="21" customHeight="1" x14ac:dyDescent="0.7">
      <c r="A25" s="104"/>
      <c r="B25" s="125"/>
      <c r="C25" s="125"/>
      <c r="D25" s="125"/>
      <c r="E25" s="125"/>
      <c r="F25" s="125"/>
      <c r="G25" s="104"/>
      <c r="H25" s="104"/>
      <c r="I25" s="104"/>
      <c r="J25" s="104"/>
      <c r="Q25" s="127"/>
      <c r="R25" s="173"/>
      <c r="T25" s="135"/>
      <c r="U25" s="135"/>
    </row>
    <row r="26" spans="1:30" ht="21" customHeight="1" x14ac:dyDescent="0.7">
      <c r="D26" s="75" t="s">
        <v>318</v>
      </c>
      <c r="E26" s="73"/>
      <c r="F26" s="73"/>
      <c r="S26" s="70"/>
      <c r="V26" s="192" t="s">
        <v>219</v>
      </c>
      <c r="W26" s="193" t="s">
        <v>224</v>
      </c>
      <c r="X26" s="193"/>
      <c r="Y26" s="193"/>
      <c r="Z26" s="193"/>
      <c r="AA26" s="193"/>
      <c r="AB26" s="193"/>
      <c r="AC26" s="194" t="s">
        <v>227</v>
      </c>
      <c r="AD26" s="188" t="s">
        <v>215</v>
      </c>
    </row>
    <row r="27" spans="1:30" ht="21" customHeight="1" x14ac:dyDescent="0.7">
      <c r="D27" s="2" t="s">
        <v>107</v>
      </c>
      <c r="E27" s="2" t="s">
        <v>108</v>
      </c>
      <c r="F27" s="2" t="s">
        <v>215</v>
      </c>
      <c r="S27" s="70"/>
      <c r="V27" s="192"/>
      <c r="W27" s="60" t="s">
        <v>195</v>
      </c>
      <c r="X27" s="60" t="s">
        <v>196</v>
      </c>
      <c r="Y27" s="60" t="s">
        <v>197</v>
      </c>
      <c r="Z27" s="60" t="s">
        <v>198</v>
      </c>
      <c r="AA27" s="60" t="s">
        <v>199</v>
      </c>
      <c r="AB27" s="60" t="s">
        <v>200</v>
      </c>
      <c r="AC27" s="195"/>
      <c r="AD27" s="189"/>
    </row>
    <row r="28" spans="1:30" ht="21" customHeight="1" x14ac:dyDescent="0.7">
      <c r="D28" s="2">
        <f>COUNTIF(C4:C28,"เด็กชาย")</f>
        <v>5</v>
      </c>
      <c r="E28" s="2">
        <f>COUNTIF(C4:C28,"เด็กหญิง")</f>
        <v>4</v>
      </c>
      <c r="F28" s="2">
        <f>SUBTOTAL(9,D28:E28)</f>
        <v>9</v>
      </c>
      <c r="S28" s="1"/>
      <c r="V28" s="76"/>
      <c r="W28" s="77">
        <f t="shared" ref="W28:AB28" si="5">COUNTIF($T4:$T28,W27)</f>
        <v>0</v>
      </c>
      <c r="X28" s="77">
        <f t="shared" si="5"/>
        <v>1</v>
      </c>
      <c r="Y28" s="77">
        <f t="shared" si="5"/>
        <v>0</v>
      </c>
      <c r="Z28" s="77">
        <f t="shared" si="5"/>
        <v>5</v>
      </c>
      <c r="AA28" s="77">
        <f t="shared" si="5"/>
        <v>2</v>
      </c>
      <c r="AB28" s="77">
        <f t="shared" si="5"/>
        <v>0</v>
      </c>
      <c r="AC28" s="77">
        <f>COUNTA($T4:$T28)-SUM(W28:AB28)</f>
        <v>1</v>
      </c>
      <c r="AD28" s="77">
        <f>SUBTOTAL(9,W28:AC28)</f>
        <v>9</v>
      </c>
    </row>
    <row r="29" spans="1:30" ht="21" customHeight="1" x14ac:dyDescent="0.7">
      <c r="S29" s="70"/>
    </row>
    <row r="42" spans="19:19" ht="21" customHeight="1" x14ac:dyDescent="0.7">
      <c r="S42" s="70"/>
    </row>
    <row r="43" spans="19:19" ht="21" customHeight="1" x14ac:dyDescent="0.7">
      <c r="S43" s="70"/>
    </row>
    <row r="44" spans="19:19" ht="21" customHeight="1" x14ac:dyDescent="0.7">
      <c r="S44" s="70"/>
    </row>
    <row r="45" spans="19:19" ht="21" customHeight="1" x14ac:dyDescent="0.7">
      <c r="S45" s="70"/>
    </row>
    <row r="46" spans="19:19" ht="21" customHeight="1" x14ac:dyDescent="0.7"/>
  </sheetData>
  <sheetProtection formatCells="0" insertRows="0" sort="0" autoFilter="0"/>
  <autoFilter ref="A3:AD3">
    <sortState ref="A4:AD12">
      <sortCondition ref="C3"/>
    </sortState>
  </autoFilter>
  <mergeCells count="7">
    <mergeCell ref="AD26:AD27"/>
    <mergeCell ref="A1:G1"/>
    <mergeCell ref="K1:S1"/>
    <mergeCell ref="A2:G2"/>
    <mergeCell ref="V26:V27"/>
    <mergeCell ref="W26:AB26"/>
    <mergeCell ref="AC26:AC27"/>
  </mergeCells>
  <pageMargins left="1.3779527559055118" right="0.43307086614173229" top="1.1811023622047245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showWhiteSpace="0" zoomScale="55" zoomScaleNormal="55" zoomScalePageLayoutView="40" workbookViewId="0">
      <selection activeCell="I14" sqref="I14"/>
    </sheetView>
  </sheetViews>
  <sheetFormatPr defaultColWidth="9" defaultRowHeight="24.6" x14ac:dyDescent="0.7"/>
  <cols>
    <col min="1" max="1" width="5.3984375" style="8" customWidth="1"/>
    <col min="2" max="2" width="13.19921875" style="4" customWidth="1"/>
    <col min="3" max="3" width="7.19921875" style="4" customWidth="1"/>
    <col min="4" max="4" width="10.59765625" style="4" customWidth="1"/>
    <col min="5" max="5" width="10.69921875" style="4" customWidth="1"/>
    <col min="6" max="6" width="20.19921875" style="3" customWidth="1"/>
    <col min="7" max="7" width="7.8984375" style="8" customWidth="1"/>
    <col min="8" max="10" width="13.5" style="8" customWidth="1"/>
    <col min="11" max="11" width="3.59765625" style="1" customWidth="1"/>
    <col min="12" max="12" width="13.19921875" style="1" customWidth="1"/>
    <col min="13" max="13" width="28.19921875" style="1" customWidth="1"/>
    <col min="14" max="14" width="9.19921875" style="1" customWidth="1"/>
    <col min="15" max="15" width="6.09765625" style="1" customWidth="1"/>
    <col min="16" max="16" width="9.59765625" style="1" customWidth="1"/>
    <col min="17" max="17" width="11.19921875" style="85" customWidth="1"/>
    <col min="18" max="18" width="13.3984375" style="174" bestFit="1" customWidth="1"/>
    <col min="19" max="19" width="15.09765625" style="3" customWidth="1"/>
    <col min="20" max="20" width="11.09765625" style="1" customWidth="1"/>
    <col min="21" max="21" width="9" style="1" customWidth="1"/>
    <col min="22" max="22" width="16" style="1" customWidth="1"/>
    <col min="23" max="30" width="7" style="1" customWidth="1"/>
    <col min="31" max="16384" width="9" style="1"/>
  </cols>
  <sheetData>
    <row r="1" spans="1:24" s="67" customFormat="1" ht="24" customHeight="1" x14ac:dyDescent="0.7">
      <c r="A1" s="190" t="s">
        <v>406</v>
      </c>
      <c r="B1" s="190"/>
      <c r="C1" s="190"/>
      <c r="D1" s="190"/>
      <c r="E1" s="190"/>
      <c r="F1" s="190"/>
      <c r="G1" s="190"/>
      <c r="H1" s="74"/>
      <c r="I1" s="74"/>
      <c r="J1" s="74"/>
      <c r="K1" s="191" t="str">
        <f>A1</f>
        <v>รายชื่อนักเรียนโรงเรียนบ้านเหล่า    ปีการศึกษา 2566</v>
      </c>
      <c r="L1" s="191"/>
      <c r="M1" s="191"/>
      <c r="N1" s="191"/>
      <c r="O1" s="191"/>
      <c r="P1" s="191"/>
      <c r="Q1" s="191"/>
      <c r="R1" s="191"/>
      <c r="S1" s="191"/>
      <c r="V1" s="68"/>
      <c r="W1" s="68"/>
      <c r="X1" s="68"/>
    </row>
    <row r="2" spans="1:24" s="67" customFormat="1" ht="22.5" customHeight="1" x14ac:dyDescent="0.7">
      <c r="A2" s="190" t="s">
        <v>112</v>
      </c>
      <c r="B2" s="190"/>
      <c r="C2" s="190"/>
      <c r="D2" s="190"/>
      <c r="E2" s="190"/>
      <c r="F2" s="190"/>
      <c r="G2" s="190"/>
      <c r="H2" s="74"/>
      <c r="I2" s="74"/>
      <c r="J2" s="74"/>
      <c r="K2" s="78"/>
      <c r="L2" s="78"/>
      <c r="M2" s="78" t="str">
        <f>A2</f>
        <v>ชั้นประถมศึกษาปีที่ 3</v>
      </c>
      <c r="N2" s="78"/>
      <c r="O2" s="78"/>
      <c r="P2" s="78"/>
      <c r="Q2" s="83"/>
      <c r="R2" s="185"/>
      <c r="S2" s="66"/>
      <c r="V2" s="68"/>
      <c r="W2" s="68"/>
      <c r="X2" s="68"/>
    </row>
    <row r="3" spans="1:24" s="71" customFormat="1" ht="49.2" x14ac:dyDescent="0.7">
      <c r="A3" s="111" t="s">
        <v>3</v>
      </c>
      <c r="B3" s="112" t="s">
        <v>0</v>
      </c>
      <c r="C3" s="113"/>
      <c r="D3" s="114" t="s">
        <v>502</v>
      </c>
      <c r="E3" s="115" t="s">
        <v>259</v>
      </c>
      <c r="F3" s="112" t="s">
        <v>2</v>
      </c>
      <c r="G3" s="111" t="s">
        <v>237</v>
      </c>
      <c r="H3" s="79"/>
      <c r="I3" s="74"/>
      <c r="J3" s="81"/>
      <c r="K3" s="69" t="s">
        <v>3</v>
      </c>
      <c r="L3" s="69" t="s">
        <v>0</v>
      </c>
      <c r="M3" s="69" t="s">
        <v>1</v>
      </c>
      <c r="N3" s="69" t="s">
        <v>73</v>
      </c>
      <c r="O3" s="69" t="s">
        <v>74</v>
      </c>
      <c r="P3" s="69" t="s">
        <v>75</v>
      </c>
      <c r="Q3" s="84" t="s">
        <v>317</v>
      </c>
      <c r="R3" s="186" t="s">
        <v>79</v>
      </c>
      <c r="S3" s="69" t="s">
        <v>80</v>
      </c>
      <c r="V3" s="72" t="s">
        <v>258</v>
      </c>
      <c r="W3" s="72" t="s">
        <v>259</v>
      </c>
      <c r="X3" s="72"/>
    </row>
    <row r="4" spans="1:24" x14ac:dyDescent="0.7">
      <c r="A4" s="98">
        <v>1</v>
      </c>
      <c r="B4" s="95">
        <v>3489</v>
      </c>
      <c r="C4" s="99" t="s">
        <v>263</v>
      </c>
      <c r="D4" s="100" t="s">
        <v>373</v>
      </c>
      <c r="E4" s="101" t="s">
        <v>349</v>
      </c>
      <c r="F4" s="102" t="s">
        <v>18</v>
      </c>
      <c r="G4" s="166"/>
      <c r="H4" s="80"/>
      <c r="J4" s="82"/>
      <c r="K4" s="7">
        <v>1</v>
      </c>
      <c r="L4" s="5">
        <f t="shared" ref="L4:L21" si="0">B4</f>
        <v>3489</v>
      </c>
      <c r="M4" s="6" t="str">
        <f t="shared" ref="M4:M21" si="1">C4&amp;D4&amp;"  "&amp;E4</f>
        <v>เด็กชายกิตติเดช  อุปะนันท์</v>
      </c>
      <c r="N4" s="107">
        <v>53</v>
      </c>
      <c r="O4" s="107">
        <v>4</v>
      </c>
      <c r="P4" s="108" t="s">
        <v>76</v>
      </c>
      <c r="Q4" s="109" t="s">
        <v>77</v>
      </c>
      <c r="R4" s="171">
        <v>42049</v>
      </c>
      <c r="S4" s="106" t="s">
        <v>81</v>
      </c>
      <c r="T4" s="1" t="str">
        <f t="shared" ref="T4:T21" si="2">O4&amp;P4</f>
        <v>4บ้านเหล่า</v>
      </c>
      <c r="V4" s="6" t="str">
        <f t="shared" ref="V4:V21" si="3">C4&amp;D4</f>
        <v>เด็กชายกิตติเดช</v>
      </c>
      <c r="W4" s="1" t="str">
        <f t="shared" ref="W4:W21" si="4">E4</f>
        <v>อุปะนันท์</v>
      </c>
    </row>
    <row r="5" spans="1:24" x14ac:dyDescent="0.7">
      <c r="A5" s="98">
        <v>2</v>
      </c>
      <c r="B5" s="95">
        <v>3490</v>
      </c>
      <c r="C5" s="99" t="s">
        <v>263</v>
      </c>
      <c r="D5" s="100" t="s">
        <v>374</v>
      </c>
      <c r="E5" s="101" t="s">
        <v>350</v>
      </c>
      <c r="F5" s="102" t="s">
        <v>19</v>
      </c>
      <c r="G5" s="166"/>
      <c r="H5" s="80"/>
      <c r="J5" s="82"/>
      <c r="K5" s="7">
        <v>2</v>
      </c>
      <c r="L5" s="5">
        <f t="shared" si="0"/>
        <v>3490</v>
      </c>
      <c r="M5" s="6" t="str">
        <f t="shared" si="1"/>
        <v>เด็กชายชนธัญ  ขันคำ</v>
      </c>
      <c r="N5" s="107">
        <v>74</v>
      </c>
      <c r="O5" s="107">
        <v>3</v>
      </c>
      <c r="P5" s="108" t="s">
        <v>76</v>
      </c>
      <c r="Q5" s="109" t="s">
        <v>77</v>
      </c>
      <c r="R5" s="171">
        <v>41848</v>
      </c>
      <c r="S5" s="106" t="s">
        <v>142</v>
      </c>
      <c r="T5" s="1" t="str">
        <f t="shared" si="2"/>
        <v>3บ้านเหล่า</v>
      </c>
      <c r="V5" s="6" t="str">
        <f t="shared" si="3"/>
        <v>เด็กชายชนธัญ</v>
      </c>
      <c r="W5" s="1" t="str">
        <f t="shared" si="4"/>
        <v>ขันคำ</v>
      </c>
    </row>
    <row r="6" spans="1:24" x14ac:dyDescent="0.7">
      <c r="A6" s="98">
        <v>3</v>
      </c>
      <c r="B6" s="95">
        <v>3519</v>
      </c>
      <c r="C6" s="99" t="s">
        <v>263</v>
      </c>
      <c r="D6" s="100" t="s">
        <v>375</v>
      </c>
      <c r="E6" s="101" t="s">
        <v>266</v>
      </c>
      <c r="F6" s="102" t="s">
        <v>72</v>
      </c>
      <c r="G6" s="166"/>
      <c r="H6" s="80"/>
      <c r="J6" s="82"/>
      <c r="K6" s="7">
        <v>3</v>
      </c>
      <c r="L6" s="5">
        <f t="shared" si="0"/>
        <v>3519</v>
      </c>
      <c r="M6" s="6" t="str">
        <f t="shared" si="1"/>
        <v>เด็กชายฐานิฏฐ์  สินเปียง</v>
      </c>
      <c r="N6" s="107">
        <v>82</v>
      </c>
      <c r="O6" s="107">
        <v>14</v>
      </c>
      <c r="P6" s="108" t="s">
        <v>76</v>
      </c>
      <c r="Q6" s="109" t="s">
        <v>77</v>
      </c>
      <c r="R6" s="171">
        <v>42116</v>
      </c>
      <c r="S6" s="106" t="s">
        <v>137</v>
      </c>
      <c r="T6" s="1" t="str">
        <f t="shared" si="2"/>
        <v>14บ้านเหล่า</v>
      </c>
      <c r="V6" s="6" t="str">
        <f t="shared" si="3"/>
        <v>เด็กชายฐานิฏฐ์</v>
      </c>
      <c r="W6" s="1" t="str">
        <f t="shared" si="4"/>
        <v>สินเปียง</v>
      </c>
    </row>
    <row r="7" spans="1:24" x14ac:dyDescent="0.7">
      <c r="A7" s="98">
        <v>4</v>
      </c>
      <c r="B7" s="106">
        <v>3503</v>
      </c>
      <c r="C7" s="99" t="s">
        <v>263</v>
      </c>
      <c r="D7" s="100" t="s">
        <v>376</v>
      </c>
      <c r="E7" s="101" t="s">
        <v>351</v>
      </c>
      <c r="F7" s="106" t="s">
        <v>24</v>
      </c>
      <c r="G7" s="166"/>
      <c r="H7" s="80"/>
      <c r="J7" s="82"/>
      <c r="K7" s="7">
        <v>4</v>
      </c>
      <c r="L7" s="5">
        <f t="shared" si="0"/>
        <v>3503</v>
      </c>
      <c r="M7" s="6" t="str">
        <f t="shared" si="1"/>
        <v>เด็กชายณัฐฤทธิ์  ตุ้ยเต็มวงค์</v>
      </c>
      <c r="N7" s="106">
        <v>90</v>
      </c>
      <c r="O7" s="106">
        <v>2</v>
      </c>
      <c r="P7" s="110" t="s">
        <v>76</v>
      </c>
      <c r="Q7" s="109" t="s">
        <v>77</v>
      </c>
      <c r="R7" s="171">
        <v>41931</v>
      </c>
      <c r="S7" s="106" t="s">
        <v>143</v>
      </c>
      <c r="T7" s="1" t="str">
        <f t="shared" si="2"/>
        <v>2บ้านเหล่า</v>
      </c>
      <c r="V7" s="6" t="str">
        <f t="shared" si="3"/>
        <v>เด็กชายณัฐฤทธิ์</v>
      </c>
      <c r="W7" s="1" t="str">
        <f t="shared" si="4"/>
        <v>ตุ้ยเต็มวงค์</v>
      </c>
    </row>
    <row r="8" spans="1:24" x14ac:dyDescent="0.7">
      <c r="A8" s="98">
        <v>5</v>
      </c>
      <c r="B8" s="95">
        <v>3492</v>
      </c>
      <c r="C8" s="99" t="s">
        <v>263</v>
      </c>
      <c r="D8" s="100" t="s">
        <v>265</v>
      </c>
      <c r="E8" s="101" t="s">
        <v>352</v>
      </c>
      <c r="F8" s="102" t="s">
        <v>20</v>
      </c>
      <c r="G8" s="166"/>
      <c r="H8" s="80"/>
      <c r="J8" s="82"/>
      <c r="K8" s="7">
        <v>5</v>
      </c>
      <c r="L8" s="5">
        <f t="shared" si="0"/>
        <v>3492</v>
      </c>
      <c r="M8" s="6" t="str">
        <f t="shared" si="1"/>
        <v>เด็กชายณัฐวัฒน์  ปวนเต็ม</v>
      </c>
      <c r="N8" s="107">
        <v>16</v>
      </c>
      <c r="O8" s="107">
        <v>4</v>
      </c>
      <c r="P8" s="108" t="s">
        <v>76</v>
      </c>
      <c r="Q8" s="109" t="s">
        <v>77</v>
      </c>
      <c r="R8" s="171">
        <v>42052</v>
      </c>
      <c r="S8" s="106" t="s">
        <v>144</v>
      </c>
      <c r="T8" s="97" t="str">
        <f t="shared" si="2"/>
        <v>4บ้านเหล่า</v>
      </c>
      <c r="U8" s="97"/>
      <c r="V8" s="96" t="str">
        <f t="shared" si="3"/>
        <v>เด็กชายณัฐวัฒน์</v>
      </c>
      <c r="W8" s="97" t="str">
        <f t="shared" si="4"/>
        <v>ปวนเต็ม</v>
      </c>
    </row>
    <row r="9" spans="1:24" s="97" customFormat="1" x14ac:dyDescent="0.7">
      <c r="A9" s="98">
        <v>6</v>
      </c>
      <c r="B9" s="95">
        <v>3493</v>
      </c>
      <c r="C9" s="99" t="s">
        <v>263</v>
      </c>
      <c r="D9" s="100" t="s">
        <v>377</v>
      </c>
      <c r="E9" s="101" t="s">
        <v>353</v>
      </c>
      <c r="F9" s="102" t="s">
        <v>21</v>
      </c>
      <c r="G9" s="166"/>
      <c r="H9" s="103"/>
      <c r="I9" s="104"/>
      <c r="J9" s="105"/>
      <c r="K9" s="7">
        <v>6</v>
      </c>
      <c r="L9" s="95">
        <f t="shared" si="0"/>
        <v>3493</v>
      </c>
      <c r="M9" s="96" t="str">
        <f t="shared" si="1"/>
        <v>เด็กชายธนภัทร  ปิกจุมปู</v>
      </c>
      <c r="N9" s="107">
        <v>113</v>
      </c>
      <c r="O9" s="107">
        <v>3</v>
      </c>
      <c r="P9" s="108" t="s">
        <v>76</v>
      </c>
      <c r="Q9" s="109" t="s">
        <v>77</v>
      </c>
      <c r="R9" s="171">
        <v>42037</v>
      </c>
      <c r="S9" s="106" t="s">
        <v>82</v>
      </c>
      <c r="T9" s="97" t="str">
        <f t="shared" si="2"/>
        <v>3บ้านเหล่า</v>
      </c>
      <c r="V9" s="96" t="str">
        <f t="shared" si="3"/>
        <v>เด็กชายธนภัทร</v>
      </c>
      <c r="W9" s="97" t="str">
        <f t="shared" si="4"/>
        <v>ปิกจุมปู</v>
      </c>
    </row>
    <row r="10" spans="1:24" s="97" customFormat="1" x14ac:dyDescent="0.7">
      <c r="A10" s="98">
        <v>7</v>
      </c>
      <c r="B10" s="95">
        <v>3504</v>
      </c>
      <c r="C10" s="99" t="s">
        <v>263</v>
      </c>
      <c r="D10" s="100" t="s">
        <v>282</v>
      </c>
      <c r="E10" s="101" t="s">
        <v>354</v>
      </c>
      <c r="F10" s="102" t="s">
        <v>25</v>
      </c>
      <c r="G10" s="166"/>
      <c r="H10" s="103"/>
      <c r="I10" s="104"/>
      <c r="J10" s="105"/>
      <c r="K10" s="7">
        <v>7</v>
      </c>
      <c r="L10" s="95">
        <f t="shared" si="0"/>
        <v>3504</v>
      </c>
      <c r="M10" s="96" t="str">
        <f t="shared" si="1"/>
        <v>เด็กชายธีรภัทร  ทองคำ</v>
      </c>
      <c r="N10" s="107">
        <v>35</v>
      </c>
      <c r="O10" s="107">
        <v>2</v>
      </c>
      <c r="P10" s="108" t="s">
        <v>76</v>
      </c>
      <c r="Q10" s="109" t="s">
        <v>77</v>
      </c>
      <c r="R10" s="171">
        <v>42035</v>
      </c>
      <c r="S10" s="106"/>
      <c r="T10" s="97" t="str">
        <f t="shared" si="2"/>
        <v>2บ้านเหล่า</v>
      </c>
      <c r="V10" s="96" t="str">
        <f t="shared" si="3"/>
        <v>เด็กชายธีรภัทร</v>
      </c>
      <c r="W10" s="97" t="str">
        <f t="shared" si="4"/>
        <v>ทองคำ</v>
      </c>
    </row>
    <row r="11" spans="1:24" s="97" customFormat="1" x14ac:dyDescent="0.7">
      <c r="A11" s="98">
        <v>8</v>
      </c>
      <c r="B11" s="95">
        <v>3538</v>
      </c>
      <c r="C11" s="99" t="s">
        <v>263</v>
      </c>
      <c r="D11" s="100" t="s">
        <v>378</v>
      </c>
      <c r="E11" s="101" t="s">
        <v>266</v>
      </c>
      <c r="F11" s="102" t="s">
        <v>123</v>
      </c>
      <c r="G11" s="166"/>
      <c r="H11" s="103"/>
      <c r="I11" s="104"/>
      <c r="J11" s="105"/>
      <c r="K11" s="7">
        <v>8</v>
      </c>
      <c r="L11" s="95">
        <f t="shared" si="0"/>
        <v>3538</v>
      </c>
      <c r="M11" s="96" t="str">
        <f t="shared" si="1"/>
        <v>เด็กชายปฏิภาณ  สินเปียง</v>
      </c>
      <c r="N11" s="107">
        <v>136</v>
      </c>
      <c r="O11" s="107">
        <v>14</v>
      </c>
      <c r="P11" s="108" t="s">
        <v>76</v>
      </c>
      <c r="Q11" s="109" t="s">
        <v>77</v>
      </c>
      <c r="R11" s="171">
        <v>41927</v>
      </c>
      <c r="S11" s="106" t="s">
        <v>145</v>
      </c>
      <c r="T11" s="97" t="str">
        <f t="shared" si="2"/>
        <v>14บ้านเหล่า</v>
      </c>
      <c r="V11" s="96" t="str">
        <f t="shared" si="3"/>
        <v>เด็กชายปฏิภาณ</v>
      </c>
      <c r="W11" s="97" t="str">
        <f t="shared" si="4"/>
        <v>สินเปียง</v>
      </c>
    </row>
    <row r="12" spans="1:24" s="97" customFormat="1" x14ac:dyDescent="0.7">
      <c r="A12" s="98">
        <v>9</v>
      </c>
      <c r="B12" s="95">
        <v>3539</v>
      </c>
      <c r="C12" s="99" t="s">
        <v>263</v>
      </c>
      <c r="D12" s="100" t="s">
        <v>379</v>
      </c>
      <c r="E12" s="101" t="s">
        <v>355</v>
      </c>
      <c r="F12" s="102" t="s">
        <v>124</v>
      </c>
      <c r="G12" s="166"/>
      <c r="H12" s="103"/>
      <c r="I12" s="104"/>
      <c r="J12" s="105"/>
      <c r="K12" s="7">
        <v>9</v>
      </c>
      <c r="L12" s="95">
        <f t="shared" si="0"/>
        <v>3539</v>
      </c>
      <c r="M12" s="96" t="str">
        <f t="shared" si="1"/>
        <v>เด็กชายปริญญา  วงศ์ใหญ่</v>
      </c>
      <c r="N12" s="107">
        <v>58</v>
      </c>
      <c r="O12" s="107">
        <v>12</v>
      </c>
      <c r="P12" s="108" t="s">
        <v>76</v>
      </c>
      <c r="Q12" s="109" t="s">
        <v>77</v>
      </c>
      <c r="R12" s="171">
        <v>42052</v>
      </c>
      <c r="S12" s="106" t="s">
        <v>125</v>
      </c>
      <c r="T12" s="97" t="str">
        <f t="shared" si="2"/>
        <v>12บ้านเหล่า</v>
      </c>
      <c r="V12" s="96" t="str">
        <f t="shared" si="3"/>
        <v>เด็กชายปริญญา</v>
      </c>
      <c r="W12" s="97" t="str">
        <f t="shared" si="4"/>
        <v>วงศ์ใหญ่</v>
      </c>
    </row>
    <row r="13" spans="1:24" s="97" customFormat="1" x14ac:dyDescent="0.7">
      <c r="A13" s="98">
        <v>10</v>
      </c>
      <c r="B13" s="95">
        <v>3494</v>
      </c>
      <c r="C13" s="99" t="s">
        <v>263</v>
      </c>
      <c r="D13" s="100" t="s">
        <v>380</v>
      </c>
      <c r="E13" s="101" t="s">
        <v>356</v>
      </c>
      <c r="F13" s="102" t="s">
        <v>22</v>
      </c>
      <c r="G13" s="166"/>
      <c r="H13" s="103"/>
      <c r="I13" s="104"/>
      <c r="J13" s="105"/>
      <c r="K13" s="7">
        <v>10</v>
      </c>
      <c r="L13" s="95">
        <f t="shared" si="0"/>
        <v>3494</v>
      </c>
      <c r="M13" s="96" t="str">
        <f t="shared" si="1"/>
        <v>เด็กชายศุภวิชญ์  ธิลาใจ</v>
      </c>
      <c r="N13" s="107">
        <v>18</v>
      </c>
      <c r="O13" s="107">
        <v>3</v>
      </c>
      <c r="P13" s="108" t="s">
        <v>76</v>
      </c>
      <c r="Q13" s="109" t="s">
        <v>77</v>
      </c>
      <c r="R13" s="171">
        <v>41928</v>
      </c>
      <c r="S13" s="106"/>
      <c r="T13" s="97" t="str">
        <f t="shared" si="2"/>
        <v>3บ้านเหล่า</v>
      </c>
      <c r="V13" s="96" t="str">
        <f t="shared" si="3"/>
        <v>เด็กชายศุภวิชญ์</v>
      </c>
      <c r="W13" s="97" t="str">
        <f t="shared" si="4"/>
        <v>ธิลาใจ</v>
      </c>
    </row>
    <row r="14" spans="1:24" s="97" customFormat="1" x14ac:dyDescent="0.7">
      <c r="A14" s="98">
        <v>11</v>
      </c>
      <c r="B14" s="106">
        <v>3495</v>
      </c>
      <c r="C14" s="99" t="s">
        <v>263</v>
      </c>
      <c r="D14" s="100" t="s">
        <v>381</v>
      </c>
      <c r="E14" s="101" t="s">
        <v>357</v>
      </c>
      <c r="F14" s="106" t="s">
        <v>23</v>
      </c>
      <c r="G14" s="166"/>
      <c r="H14" s="103"/>
      <c r="I14" s="104"/>
      <c r="J14" s="105"/>
      <c r="K14" s="7">
        <v>11</v>
      </c>
      <c r="L14" s="95">
        <f t="shared" si="0"/>
        <v>3495</v>
      </c>
      <c r="M14" s="96" t="str">
        <f t="shared" si="1"/>
        <v>เด็กชายอิทธิพัทธ์  ทูลธรรม</v>
      </c>
      <c r="N14" s="106">
        <v>144</v>
      </c>
      <c r="O14" s="106">
        <v>3</v>
      </c>
      <c r="P14" s="110" t="s">
        <v>76</v>
      </c>
      <c r="Q14" s="109" t="s">
        <v>77</v>
      </c>
      <c r="R14" s="171">
        <v>41963</v>
      </c>
      <c r="S14" s="106" t="s">
        <v>146</v>
      </c>
      <c r="T14" s="97" t="str">
        <f t="shared" si="2"/>
        <v>3บ้านเหล่า</v>
      </c>
      <c r="V14" s="96" t="str">
        <f t="shared" si="3"/>
        <v>เด็กชายอิทธิพัทธ์</v>
      </c>
      <c r="W14" s="97" t="str">
        <f t="shared" si="4"/>
        <v>ทูลธรรม</v>
      </c>
    </row>
    <row r="15" spans="1:24" s="97" customFormat="1" x14ac:dyDescent="0.7">
      <c r="A15" s="98">
        <v>12</v>
      </c>
      <c r="B15" s="95" t="s">
        <v>14</v>
      </c>
      <c r="C15" s="99" t="s">
        <v>264</v>
      </c>
      <c r="D15" s="100" t="s">
        <v>366</v>
      </c>
      <c r="E15" s="101" t="s">
        <v>358</v>
      </c>
      <c r="F15" s="102" t="s">
        <v>29</v>
      </c>
      <c r="G15" s="166"/>
      <c r="H15" s="103"/>
      <c r="I15" s="104"/>
      <c r="J15" s="105"/>
      <c r="K15" s="7">
        <v>12</v>
      </c>
      <c r="L15" s="95" t="str">
        <f t="shared" si="0"/>
        <v>3505</v>
      </c>
      <c r="M15" s="96" t="str">
        <f t="shared" si="1"/>
        <v>เด็กหญิงกัญญาวีร์  วิลัยบุญ</v>
      </c>
      <c r="N15" s="107">
        <v>134</v>
      </c>
      <c r="O15" s="107">
        <v>1</v>
      </c>
      <c r="P15" s="108" t="s">
        <v>76</v>
      </c>
      <c r="Q15" s="109" t="s">
        <v>77</v>
      </c>
      <c r="R15" s="171">
        <v>42047</v>
      </c>
      <c r="S15" s="106" t="s">
        <v>84</v>
      </c>
      <c r="T15" s="97" t="str">
        <f t="shared" si="2"/>
        <v>1บ้านเหล่า</v>
      </c>
      <c r="V15" s="96" t="str">
        <f t="shared" si="3"/>
        <v>เด็กหญิงกัญญาวีร์</v>
      </c>
      <c r="W15" s="97" t="str">
        <f t="shared" si="4"/>
        <v>วิลัยบุญ</v>
      </c>
    </row>
    <row r="16" spans="1:24" s="97" customFormat="1" x14ac:dyDescent="0.7">
      <c r="A16" s="98">
        <v>13</v>
      </c>
      <c r="B16" s="95" t="s">
        <v>15</v>
      </c>
      <c r="C16" s="99" t="s">
        <v>264</v>
      </c>
      <c r="D16" s="100" t="s">
        <v>367</v>
      </c>
      <c r="E16" s="101" t="s">
        <v>360</v>
      </c>
      <c r="F16" s="102" t="s">
        <v>30</v>
      </c>
      <c r="G16" s="166"/>
      <c r="H16" s="103"/>
      <c r="I16" s="104"/>
      <c r="J16" s="105"/>
      <c r="K16" s="7">
        <v>13</v>
      </c>
      <c r="L16" s="95" t="str">
        <f t="shared" si="0"/>
        <v>3508</v>
      </c>
      <c r="M16" s="96" t="str">
        <f t="shared" si="1"/>
        <v>เด็กหญิงธัญพร  เรืองกิจ</v>
      </c>
      <c r="N16" s="107">
        <v>198</v>
      </c>
      <c r="O16" s="107">
        <v>2</v>
      </c>
      <c r="P16" s="108" t="s">
        <v>76</v>
      </c>
      <c r="Q16" s="109" t="s">
        <v>77</v>
      </c>
      <c r="R16" s="171">
        <v>41876</v>
      </c>
      <c r="S16" s="106"/>
      <c r="T16" s="97" t="str">
        <f t="shared" si="2"/>
        <v>2บ้านเหล่า</v>
      </c>
      <c r="V16" s="96" t="str">
        <f t="shared" si="3"/>
        <v>เด็กหญิงธัญพร</v>
      </c>
      <c r="W16" s="97" t="str">
        <f t="shared" si="4"/>
        <v>เรืองกิจ</v>
      </c>
    </row>
    <row r="17" spans="1:30" s="97" customFormat="1" x14ac:dyDescent="0.7">
      <c r="A17" s="98">
        <v>14</v>
      </c>
      <c r="B17" s="102" t="s">
        <v>16</v>
      </c>
      <c r="C17" s="99" t="s">
        <v>264</v>
      </c>
      <c r="D17" s="100" t="s">
        <v>368</v>
      </c>
      <c r="E17" s="101" t="s">
        <v>361</v>
      </c>
      <c r="F17" s="102" t="s">
        <v>31</v>
      </c>
      <c r="G17" s="166"/>
      <c r="H17" s="103"/>
      <c r="I17" s="104"/>
      <c r="J17" s="105"/>
      <c r="K17" s="7">
        <v>14</v>
      </c>
      <c r="L17" s="95" t="str">
        <f t="shared" si="0"/>
        <v>3509</v>
      </c>
      <c r="M17" s="96" t="str">
        <f t="shared" si="1"/>
        <v>เด็กหญิงนลัทพร  จิโนสา</v>
      </c>
      <c r="N17" s="107">
        <v>46</v>
      </c>
      <c r="O17" s="107">
        <v>2</v>
      </c>
      <c r="P17" s="108" t="s">
        <v>76</v>
      </c>
      <c r="Q17" s="109" t="s">
        <v>77</v>
      </c>
      <c r="R17" s="171">
        <v>41924</v>
      </c>
      <c r="S17" s="106" t="s">
        <v>85</v>
      </c>
      <c r="T17" s="97" t="str">
        <f t="shared" si="2"/>
        <v>2บ้านเหล่า</v>
      </c>
      <c r="V17" s="96" t="str">
        <f t="shared" si="3"/>
        <v>เด็กหญิงนลัทพร</v>
      </c>
      <c r="W17" s="97" t="str">
        <f t="shared" si="4"/>
        <v>จิโนสา</v>
      </c>
    </row>
    <row r="18" spans="1:30" s="97" customFormat="1" x14ac:dyDescent="0.7">
      <c r="A18" s="98">
        <v>15</v>
      </c>
      <c r="B18" s="102">
        <v>3498</v>
      </c>
      <c r="C18" s="99" t="s">
        <v>264</v>
      </c>
      <c r="D18" s="100" t="s">
        <v>369</v>
      </c>
      <c r="E18" s="101" t="s">
        <v>362</v>
      </c>
      <c r="F18" s="102" t="s">
        <v>26</v>
      </c>
      <c r="G18" s="166"/>
      <c r="H18" s="103"/>
      <c r="I18" s="104"/>
      <c r="J18" s="105"/>
      <c r="K18" s="7">
        <v>15</v>
      </c>
      <c r="L18" s="95">
        <f t="shared" si="0"/>
        <v>3498</v>
      </c>
      <c r="M18" s="96" t="str">
        <f t="shared" si="1"/>
        <v>เด็กหญิงปภากานต์  เก็ดเรียน</v>
      </c>
      <c r="N18" s="107">
        <v>149</v>
      </c>
      <c r="O18" s="107">
        <v>4</v>
      </c>
      <c r="P18" s="108" t="s">
        <v>76</v>
      </c>
      <c r="Q18" s="109" t="s">
        <v>77</v>
      </c>
      <c r="R18" s="171">
        <v>42098</v>
      </c>
      <c r="S18" s="106" t="s">
        <v>83</v>
      </c>
      <c r="T18" s="97" t="str">
        <f t="shared" si="2"/>
        <v>4บ้านเหล่า</v>
      </c>
      <c r="V18" s="96" t="str">
        <f t="shared" si="3"/>
        <v>เด็กหญิงปภากานต์</v>
      </c>
      <c r="W18" s="97" t="str">
        <f t="shared" si="4"/>
        <v>เก็ดเรียน</v>
      </c>
    </row>
    <row r="19" spans="1:30" s="97" customFormat="1" x14ac:dyDescent="0.7">
      <c r="A19" s="98">
        <v>16</v>
      </c>
      <c r="B19" s="102">
        <v>3499</v>
      </c>
      <c r="C19" s="99" t="s">
        <v>264</v>
      </c>
      <c r="D19" s="100" t="s">
        <v>370</v>
      </c>
      <c r="E19" s="101" t="s">
        <v>363</v>
      </c>
      <c r="F19" s="102" t="s">
        <v>27</v>
      </c>
      <c r="G19" s="166"/>
      <c r="H19" s="103"/>
      <c r="I19" s="104"/>
      <c r="J19" s="105"/>
      <c r="K19" s="7">
        <v>16</v>
      </c>
      <c r="L19" s="95">
        <f t="shared" si="0"/>
        <v>3499</v>
      </c>
      <c r="M19" s="96" t="str">
        <f t="shared" si="1"/>
        <v>เด็กหญิงวนิดา  แซ่ฟาง</v>
      </c>
      <c r="N19" s="107">
        <v>88</v>
      </c>
      <c r="O19" s="107">
        <v>4</v>
      </c>
      <c r="P19" s="108" t="s">
        <v>76</v>
      </c>
      <c r="Q19" s="109" t="s">
        <v>77</v>
      </c>
      <c r="R19" s="171">
        <v>41835</v>
      </c>
      <c r="S19" s="106" t="s">
        <v>147</v>
      </c>
      <c r="T19" s="97" t="str">
        <f t="shared" si="2"/>
        <v>4บ้านเหล่า</v>
      </c>
      <c r="V19" s="96" t="str">
        <f t="shared" si="3"/>
        <v>เด็กหญิงวนิดา</v>
      </c>
      <c r="W19" s="97" t="str">
        <f t="shared" si="4"/>
        <v>แซ่ฟาง</v>
      </c>
    </row>
    <row r="20" spans="1:30" s="97" customFormat="1" x14ac:dyDescent="0.7">
      <c r="A20" s="98">
        <v>17</v>
      </c>
      <c r="B20" s="102">
        <v>3500</v>
      </c>
      <c r="C20" s="99" t="s">
        <v>264</v>
      </c>
      <c r="D20" s="100" t="s">
        <v>371</v>
      </c>
      <c r="E20" s="101" t="s">
        <v>364</v>
      </c>
      <c r="F20" s="102" t="s">
        <v>28</v>
      </c>
      <c r="G20" s="166"/>
      <c r="H20" s="103"/>
      <c r="I20" s="104"/>
      <c r="J20" s="105"/>
      <c r="K20" s="7">
        <v>17</v>
      </c>
      <c r="L20" s="95">
        <f t="shared" si="0"/>
        <v>3500</v>
      </c>
      <c r="M20" s="96" t="str">
        <f t="shared" si="1"/>
        <v>เด็กหญิงศิริรัตน์  มูลสถาน</v>
      </c>
      <c r="N20" s="107">
        <v>27</v>
      </c>
      <c r="O20" s="107">
        <v>4</v>
      </c>
      <c r="P20" s="108" t="s">
        <v>76</v>
      </c>
      <c r="Q20" s="109" t="s">
        <v>77</v>
      </c>
      <c r="R20" s="171">
        <v>41909</v>
      </c>
      <c r="S20" s="106" t="s">
        <v>148</v>
      </c>
      <c r="T20" s="97" t="str">
        <f t="shared" si="2"/>
        <v>4บ้านเหล่า</v>
      </c>
      <c r="V20" s="96" t="str">
        <f t="shared" si="3"/>
        <v>เด็กหญิงศิริรัตน์</v>
      </c>
      <c r="W20" s="97" t="str">
        <f t="shared" si="4"/>
        <v>มูลสถาน</v>
      </c>
    </row>
    <row r="21" spans="1:30" s="97" customFormat="1" x14ac:dyDescent="0.7">
      <c r="A21" s="98">
        <v>18</v>
      </c>
      <c r="B21" s="95" t="s">
        <v>17</v>
      </c>
      <c r="C21" s="99" t="s">
        <v>264</v>
      </c>
      <c r="D21" s="100" t="s">
        <v>372</v>
      </c>
      <c r="E21" s="101" t="s">
        <v>365</v>
      </c>
      <c r="F21" s="102" t="s">
        <v>32</v>
      </c>
      <c r="G21" s="166"/>
      <c r="H21" s="103"/>
      <c r="I21" s="104"/>
      <c r="J21" s="105"/>
      <c r="K21" s="7">
        <v>18</v>
      </c>
      <c r="L21" s="95" t="str">
        <f t="shared" si="0"/>
        <v>3510</v>
      </c>
      <c r="M21" s="96" t="str">
        <f t="shared" si="1"/>
        <v>เด็กหญิงสลิลรดา  หล้าเป็ง</v>
      </c>
      <c r="N21" s="107">
        <v>62</v>
      </c>
      <c r="O21" s="107">
        <v>2</v>
      </c>
      <c r="P21" s="108" t="s">
        <v>76</v>
      </c>
      <c r="Q21" s="109" t="s">
        <v>77</v>
      </c>
      <c r="R21" s="171">
        <v>41942</v>
      </c>
      <c r="S21" s="106" t="s">
        <v>136</v>
      </c>
      <c r="T21" s="97" t="str">
        <f t="shared" si="2"/>
        <v>2บ้านเหล่า</v>
      </c>
      <c r="V21" s="96" t="str">
        <f t="shared" si="3"/>
        <v>เด็กหญิงสลิลรดา</v>
      </c>
      <c r="W21" s="97" t="str">
        <f t="shared" si="4"/>
        <v>หล้าเป็ง</v>
      </c>
    </row>
    <row r="22" spans="1:30" ht="21" customHeight="1" x14ac:dyDescent="0.7">
      <c r="B22" s="1"/>
      <c r="C22" s="1"/>
      <c r="D22" s="70"/>
      <c r="E22" s="70"/>
      <c r="F22" s="70"/>
    </row>
    <row r="23" spans="1:30" ht="21" customHeight="1" x14ac:dyDescent="0.7">
      <c r="D23" s="75" t="s">
        <v>318</v>
      </c>
      <c r="E23" s="73"/>
      <c r="F23" s="73"/>
      <c r="S23" s="70"/>
      <c r="V23" s="192" t="s">
        <v>219</v>
      </c>
      <c r="W23" s="193" t="s">
        <v>224</v>
      </c>
      <c r="X23" s="193"/>
      <c r="Y23" s="193"/>
      <c r="Z23" s="193"/>
      <c r="AA23" s="193"/>
      <c r="AB23" s="193"/>
      <c r="AC23" s="194" t="s">
        <v>227</v>
      </c>
      <c r="AD23" s="188" t="s">
        <v>215</v>
      </c>
    </row>
    <row r="24" spans="1:30" ht="21" customHeight="1" x14ac:dyDescent="0.7">
      <c r="D24" s="2" t="s">
        <v>107</v>
      </c>
      <c r="E24" s="2" t="s">
        <v>108</v>
      </c>
      <c r="F24" s="2" t="s">
        <v>215</v>
      </c>
      <c r="S24" s="70"/>
      <c r="V24" s="192"/>
      <c r="W24" s="60" t="s">
        <v>195</v>
      </c>
      <c r="X24" s="60" t="s">
        <v>196</v>
      </c>
      <c r="Y24" s="60" t="s">
        <v>197</v>
      </c>
      <c r="Z24" s="60" t="s">
        <v>198</v>
      </c>
      <c r="AA24" s="60" t="s">
        <v>199</v>
      </c>
      <c r="AB24" s="60" t="s">
        <v>200</v>
      </c>
      <c r="AC24" s="195"/>
      <c r="AD24" s="189"/>
    </row>
    <row r="25" spans="1:30" ht="21" customHeight="1" x14ac:dyDescent="0.7">
      <c r="D25" s="2">
        <f>COUNTIF(C4:C25,"เด็กชาย")</f>
        <v>11</v>
      </c>
      <c r="E25" s="2">
        <f>COUNTIF(C4:C25,"เด็กหญิง")</f>
        <v>7</v>
      </c>
      <c r="F25" s="2">
        <f>SUBTOTAL(9,D25:E25)</f>
        <v>18</v>
      </c>
      <c r="S25" s="1"/>
      <c r="V25" s="76"/>
      <c r="W25" s="77">
        <f t="shared" ref="W25:AB25" si="5">COUNTIF($T4:$T25,W24)</f>
        <v>1</v>
      </c>
      <c r="X25" s="77">
        <f t="shared" si="5"/>
        <v>5</v>
      </c>
      <c r="Y25" s="77">
        <f t="shared" si="5"/>
        <v>4</v>
      </c>
      <c r="Z25" s="77">
        <f t="shared" si="5"/>
        <v>5</v>
      </c>
      <c r="AA25" s="77">
        <f t="shared" si="5"/>
        <v>1</v>
      </c>
      <c r="AB25" s="77">
        <f t="shared" si="5"/>
        <v>2</v>
      </c>
      <c r="AC25" s="77">
        <f>COUNTA($T4:$T25)-SUM(W25:AB25)</f>
        <v>0</v>
      </c>
      <c r="AD25" s="77">
        <f>SUBTOTAL(9,W25:AC25)</f>
        <v>18</v>
      </c>
    </row>
    <row r="26" spans="1:30" ht="21" customHeight="1" x14ac:dyDescent="0.7">
      <c r="S26" s="70"/>
    </row>
    <row r="39" spans="19:19" ht="21" customHeight="1" x14ac:dyDescent="0.7">
      <c r="S39" s="70"/>
    </row>
    <row r="40" spans="19:19" ht="21" customHeight="1" x14ac:dyDescent="0.7">
      <c r="S40" s="70"/>
    </row>
    <row r="41" spans="19:19" ht="21" customHeight="1" x14ac:dyDescent="0.7">
      <c r="S41" s="70"/>
    </row>
    <row r="42" spans="19:19" ht="21" customHeight="1" x14ac:dyDescent="0.7">
      <c r="S42" s="70"/>
    </row>
    <row r="43" spans="19:19" ht="21" customHeight="1" x14ac:dyDescent="0.7"/>
  </sheetData>
  <sheetProtection formatCells="0" insertRows="0" sort="0" autoFilter="0"/>
  <autoFilter ref="A3:AD3">
    <sortState ref="A4:AD21">
      <sortCondition ref="C3"/>
    </sortState>
  </autoFilter>
  <mergeCells count="7">
    <mergeCell ref="AD23:AD24"/>
    <mergeCell ref="A1:G1"/>
    <mergeCell ref="K1:S1"/>
    <mergeCell ref="A2:G2"/>
    <mergeCell ref="V23:V24"/>
    <mergeCell ref="W23:AB23"/>
    <mergeCell ref="AC23:AC24"/>
  </mergeCells>
  <pageMargins left="1.3779527559055118" right="0.43307086614173229" top="1.1811023622047245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topLeftCell="A4" zoomScale="70" zoomScaleNormal="70" zoomScalePageLayoutView="86" workbookViewId="0">
      <selection activeCell="C12" sqref="C12"/>
    </sheetView>
  </sheetViews>
  <sheetFormatPr defaultColWidth="9" defaultRowHeight="24.6" x14ac:dyDescent="0.7"/>
  <cols>
    <col min="1" max="1" width="5.3984375" style="8" customWidth="1"/>
    <col min="2" max="2" width="13.19921875" style="4" customWidth="1"/>
    <col min="3" max="3" width="7.19921875" style="4" customWidth="1"/>
    <col min="4" max="4" width="10.59765625" style="4" customWidth="1"/>
    <col min="5" max="5" width="10.69921875" style="4" customWidth="1"/>
    <col min="6" max="6" width="20.19921875" style="3" customWidth="1"/>
    <col min="7" max="7" width="7.8984375" style="8" customWidth="1"/>
    <col min="8" max="10" width="13.5" style="8" customWidth="1"/>
    <col min="11" max="11" width="3.59765625" style="1" customWidth="1"/>
    <col min="12" max="12" width="13.19921875" style="1" customWidth="1"/>
    <col min="13" max="13" width="28.19921875" style="1" customWidth="1"/>
    <col min="14" max="14" width="9.19921875" style="1" customWidth="1"/>
    <col min="15" max="15" width="6.09765625" style="1" customWidth="1"/>
    <col min="16" max="16" width="9.59765625" style="1" customWidth="1"/>
    <col min="17" max="17" width="11.19921875" style="85" customWidth="1"/>
    <col min="18" max="18" width="13.3984375" style="174" bestFit="1" customWidth="1"/>
    <col min="19" max="19" width="15.09765625" style="3" customWidth="1"/>
    <col min="20" max="20" width="11.09765625" style="1" customWidth="1"/>
    <col min="21" max="21" width="9" style="1" customWidth="1"/>
    <col min="22" max="22" width="16" style="1" customWidth="1"/>
    <col min="23" max="30" width="7" style="1" customWidth="1"/>
    <col min="31" max="16384" width="9" style="1"/>
  </cols>
  <sheetData>
    <row r="1" spans="1:30" s="67" customFormat="1" ht="24" customHeight="1" x14ac:dyDescent="0.7">
      <c r="A1" s="190" t="s">
        <v>406</v>
      </c>
      <c r="B1" s="190"/>
      <c r="C1" s="190"/>
      <c r="D1" s="190"/>
      <c r="E1" s="190"/>
      <c r="F1" s="190"/>
      <c r="G1" s="190"/>
      <c r="H1" s="74"/>
      <c r="I1" s="74"/>
      <c r="J1" s="74"/>
      <c r="K1" s="191" t="str">
        <f>A1</f>
        <v>รายชื่อนักเรียนโรงเรียนบ้านเหล่า    ปีการศึกษา 2566</v>
      </c>
      <c r="L1" s="191"/>
      <c r="M1" s="191"/>
      <c r="N1" s="191"/>
      <c r="O1" s="191"/>
      <c r="P1" s="191"/>
      <c r="Q1" s="191"/>
      <c r="R1" s="191"/>
      <c r="S1" s="191"/>
      <c r="V1" s="68"/>
      <c r="W1" s="68"/>
      <c r="X1" s="68"/>
    </row>
    <row r="2" spans="1:30" s="67" customFormat="1" ht="22.5" customHeight="1" x14ac:dyDescent="0.7">
      <c r="A2" s="190" t="s">
        <v>96</v>
      </c>
      <c r="B2" s="190"/>
      <c r="C2" s="190"/>
      <c r="D2" s="190"/>
      <c r="E2" s="190"/>
      <c r="F2" s="190"/>
      <c r="G2" s="190"/>
      <c r="H2" s="74"/>
      <c r="I2" s="74"/>
      <c r="J2" s="74"/>
      <c r="K2" s="78"/>
      <c r="L2" s="78"/>
      <c r="M2" s="78" t="str">
        <f>A2</f>
        <v>ชั้นประถมศึกษาปีที่ 4</v>
      </c>
      <c r="N2" s="78"/>
      <c r="O2" s="78"/>
      <c r="P2" s="78"/>
      <c r="Q2" s="83"/>
      <c r="R2" s="185"/>
      <c r="S2" s="66"/>
      <c r="V2" s="68"/>
      <c r="W2" s="68"/>
      <c r="X2" s="68"/>
    </row>
    <row r="3" spans="1:30" s="71" customFormat="1" ht="49.2" x14ac:dyDescent="0.7">
      <c r="A3" s="111" t="s">
        <v>3</v>
      </c>
      <c r="B3" s="112" t="s">
        <v>0</v>
      </c>
      <c r="C3" s="113"/>
      <c r="D3" s="114" t="s">
        <v>502</v>
      </c>
      <c r="E3" s="115" t="s">
        <v>259</v>
      </c>
      <c r="F3" s="112" t="s">
        <v>2</v>
      </c>
      <c r="G3" s="111" t="s">
        <v>237</v>
      </c>
      <c r="H3" s="79"/>
      <c r="I3" s="74"/>
      <c r="J3" s="81"/>
      <c r="K3" s="69" t="s">
        <v>3</v>
      </c>
      <c r="L3" s="69" t="s">
        <v>0</v>
      </c>
      <c r="M3" s="69" t="s">
        <v>1</v>
      </c>
      <c r="N3" s="69" t="s">
        <v>73</v>
      </c>
      <c r="O3" s="69" t="s">
        <v>74</v>
      </c>
      <c r="P3" s="69" t="s">
        <v>75</v>
      </c>
      <c r="Q3" s="84" t="s">
        <v>317</v>
      </c>
      <c r="R3" s="186" t="s">
        <v>79</v>
      </c>
      <c r="S3" s="69" t="s">
        <v>80</v>
      </c>
      <c r="V3" s="72" t="s">
        <v>258</v>
      </c>
      <c r="W3" s="72" t="s">
        <v>259</v>
      </c>
      <c r="X3" s="72"/>
    </row>
    <row r="4" spans="1:30" x14ac:dyDescent="0.7">
      <c r="A4" s="98">
        <v>1</v>
      </c>
      <c r="B4" s="123">
        <v>3483</v>
      </c>
      <c r="C4" s="117" t="s">
        <v>263</v>
      </c>
      <c r="D4" s="118" t="s">
        <v>276</v>
      </c>
      <c r="E4" s="101" t="s">
        <v>319</v>
      </c>
      <c r="F4" s="124" t="s">
        <v>34</v>
      </c>
      <c r="G4" s="166"/>
      <c r="H4" s="80"/>
      <c r="J4" s="82"/>
      <c r="K4" s="7">
        <v>1</v>
      </c>
      <c r="L4" s="5">
        <f t="shared" ref="L4:L20" si="0">B4</f>
        <v>3483</v>
      </c>
      <c r="M4" s="6" t="str">
        <f t="shared" ref="M4:M20" si="1">C4&amp;D4&amp;"  "&amp;E4</f>
        <v>เด็กชายกรวิชญ์  ปัญญา</v>
      </c>
      <c r="N4" s="106">
        <v>111</v>
      </c>
      <c r="O4" s="106">
        <v>3</v>
      </c>
      <c r="P4" s="96" t="s">
        <v>76</v>
      </c>
      <c r="Q4" s="109" t="s">
        <v>77</v>
      </c>
      <c r="R4" s="171">
        <v>41582</v>
      </c>
      <c r="S4" s="106" t="s">
        <v>87</v>
      </c>
      <c r="T4" s="1" t="str">
        <f t="shared" ref="T4:T20" si="2">O4&amp;P4</f>
        <v>3บ้านเหล่า</v>
      </c>
      <c r="V4" s="6" t="str">
        <f t="shared" ref="V4:V20" si="3">C4&amp;D4</f>
        <v>เด็กชายกรวิชญ์</v>
      </c>
      <c r="W4" s="1" t="str">
        <f t="shared" ref="W4:W20" si="4">E4</f>
        <v>ปัญญา</v>
      </c>
    </row>
    <row r="5" spans="1:30" x14ac:dyDescent="0.7">
      <c r="A5" s="98">
        <v>2</v>
      </c>
      <c r="B5" s="123">
        <v>3484</v>
      </c>
      <c r="C5" s="117" t="s">
        <v>263</v>
      </c>
      <c r="D5" s="118" t="s">
        <v>333</v>
      </c>
      <c r="E5" s="101" t="s">
        <v>320</v>
      </c>
      <c r="F5" s="124" t="s">
        <v>33</v>
      </c>
      <c r="G5" s="166"/>
      <c r="H5" s="80"/>
      <c r="J5" s="82"/>
      <c r="K5" s="7">
        <v>2</v>
      </c>
      <c r="L5" s="5">
        <f t="shared" si="0"/>
        <v>3484</v>
      </c>
      <c r="M5" s="6" t="str">
        <f t="shared" si="1"/>
        <v>เด็กชายกันตพงศ์  สวยสม</v>
      </c>
      <c r="N5" s="106">
        <v>58</v>
      </c>
      <c r="O5" s="106">
        <v>2</v>
      </c>
      <c r="P5" s="96" t="s">
        <v>76</v>
      </c>
      <c r="Q5" s="109" t="s">
        <v>77</v>
      </c>
      <c r="R5" s="171">
        <v>41446</v>
      </c>
      <c r="S5" s="106" t="s">
        <v>183</v>
      </c>
      <c r="T5" s="1" t="str">
        <f t="shared" si="2"/>
        <v>2บ้านเหล่า</v>
      </c>
      <c r="V5" s="6" t="str">
        <f t="shared" si="3"/>
        <v>เด็กชายกันตพงศ์</v>
      </c>
      <c r="W5" s="1" t="str">
        <f t="shared" si="4"/>
        <v>สวยสม</v>
      </c>
    </row>
    <row r="6" spans="1:30" x14ac:dyDescent="0.7">
      <c r="A6" s="98">
        <v>3</v>
      </c>
      <c r="B6" s="123">
        <v>3471</v>
      </c>
      <c r="C6" s="117" t="s">
        <v>263</v>
      </c>
      <c r="D6" s="118" t="s">
        <v>334</v>
      </c>
      <c r="E6" s="101" t="s">
        <v>321</v>
      </c>
      <c r="F6" s="124" t="s">
        <v>35</v>
      </c>
      <c r="G6" s="166"/>
      <c r="H6" s="80"/>
      <c r="J6" s="82"/>
      <c r="K6" s="7">
        <v>3</v>
      </c>
      <c r="L6" s="5">
        <f t="shared" si="0"/>
        <v>3471</v>
      </c>
      <c r="M6" s="6" t="str">
        <f t="shared" si="1"/>
        <v>เด็กชายจิรวัฒน์  เล่ห์รักษ์</v>
      </c>
      <c r="N6" s="106">
        <v>15</v>
      </c>
      <c r="O6" s="106">
        <v>3</v>
      </c>
      <c r="P6" s="96" t="s">
        <v>76</v>
      </c>
      <c r="Q6" s="109" t="s">
        <v>77</v>
      </c>
      <c r="R6" s="171">
        <v>42628</v>
      </c>
      <c r="S6" s="106" t="s">
        <v>100</v>
      </c>
      <c r="T6" s="1" t="str">
        <f t="shared" si="2"/>
        <v>3บ้านเหล่า</v>
      </c>
      <c r="V6" s="6" t="str">
        <f t="shared" si="3"/>
        <v>เด็กชายจิรวัฒน์</v>
      </c>
      <c r="W6" s="1" t="str">
        <f t="shared" si="4"/>
        <v>เล่ห์รักษ์</v>
      </c>
    </row>
    <row r="7" spans="1:30" x14ac:dyDescent="0.7">
      <c r="A7" s="98">
        <v>4</v>
      </c>
      <c r="B7" s="123">
        <v>3565</v>
      </c>
      <c r="C7" s="117" t="s">
        <v>263</v>
      </c>
      <c r="D7" s="118" t="s">
        <v>339</v>
      </c>
      <c r="E7" s="119" t="s">
        <v>325</v>
      </c>
      <c r="F7" s="124" t="s">
        <v>194</v>
      </c>
      <c r="G7" s="166"/>
      <c r="H7" s="103"/>
      <c r="I7" s="104"/>
      <c r="J7" s="105"/>
      <c r="K7" s="7">
        <v>4</v>
      </c>
      <c r="L7" s="95">
        <f t="shared" si="0"/>
        <v>3565</v>
      </c>
      <c r="M7" s="96" t="str">
        <f t="shared" si="1"/>
        <v>เด็กชายจิราวัฒน์  ไชยบาล</v>
      </c>
      <c r="N7" s="106">
        <v>103</v>
      </c>
      <c r="O7" s="106">
        <v>12</v>
      </c>
      <c r="P7" s="96" t="s">
        <v>76</v>
      </c>
      <c r="Q7" s="109" t="s">
        <v>77</v>
      </c>
      <c r="R7" s="171">
        <v>41682</v>
      </c>
      <c r="S7" s="106"/>
      <c r="T7" s="97" t="str">
        <f t="shared" si="2"/>
        <v>12บ้านเหล่า</v>
      </c>
      <c r="U7" s="97"/>
      <c r="V7" s="96" t="str">
        <f t="shared" si="3"/>
        <v>เด็กชายจิราวัฒน์</v>
      </c>
      <c r="W7" s="97" t="str">
        <f t="shared" si="4"/>
        <v>ไชยบาล</v>
      </c>
      <c r="X7" s="97"/>
      <c r="Y7" s="97"/>
      <c r="Z7" s="97"/>
      <c r="AA7" s="97"/>
      <c r="AB7" s="97"/>
      <c r="AC7" s="97"/>
      <c r="AD7" s="97"/>
    </row>
    <row r="8" spans="1:30" x14ac:dyDescent="0.7">
      <c r="A8" s="98">
        <v>5</v>
      </c>
      <c r="B8" s="123">
        <v>3472</v>
      </c>
      <c r="C8" s="117" t="s">
        <v>263</v>
      </c>
      <c r="D8" s="118" t="s">
        <v>335</v>
      </c>
      <c r="E8" s="101" t="s">
        <v>322</v>
      </c>
      <c r="F8" s="124" t="s">
        <v>36</v>
      </c>
      <c r="G8" s="166"/>
      <c r="H8" s="80"/>
      <c r="J8" s="82"/>
      <c r="K8" s="7">
        <v>5</v>
      </c>
      <c r="L8" s="5">
        <f t="shared" si="0"/>
        <v>3472</v>
      </c>
      <c r="M8" s="6" t="str">
        <f t="shared" si="1"/>
        <v>เด็กชายฐาปกรณ์  เหล่าราชสวน</v>
      </c>
      <c r="N8" s="106">
        <v>76</v>
      </c>
      <c r="O8" s="106">
        <v>3</v>
      </c>
      <c r="P8" s="96" t="s">
        <v>76</v>
      </c>
      <c r="Q8" s="109" t="s">
        <v>77</v>
      </c>
      <c r="R8" s="171">
        <v>41529</v>
      </c>
      <c r="S8" s="106" t="s">
        <v>88</v>
      </c>
      <c r="T8" s="1" t="str">
        <f t="shared" si="2"/>
        <v>3บ้านเหล่า</v>
      </c>
      <c r="V8" s="6" t="str">
        <f t="shared" si="3"/>
        <v>เด็กชายฐาปกรณ์</v>
      </c>
      <c r="W8" s="1" t="str">
        <f t="shared" si="4"/>
        <v>เหล่าราชสวน</v>
      </c>
    </row>
    <row r="9" spans="1:30" s="97" customFormat="1" x14ac:dyDescent="0.7">
      <c r="A9" s="98">
        <v>6</v>
      </c>
      <c r="B9" s="128">
        <v>3535</v>
      </c>
      <c r="C9" s="117" t="s">
        <v>263</v>
      </c>
      <c r="D9" s="118" t="s">
        <v>336</v>
      </c>
      <c r="E9" s="119" t="s">
        <v>323</v>
      </c>
      <c r="F9" s="129" t="s">
        <v>109</v>
      </c>
      <c r="G9" s="166"/>
      <c r="H9" s="80"/>
      <c r="I9" s="8"/>
      <c r="J9" s="82"/>
      <c r="K9" s="7">
        <v>6</v>
      </c>
      <c r="L9" s="5">
        <f t="shared" si="0"/>
        <v>3535</v>
      </c>
      <c r="M9" s="6" t="str">
        <f t="shared" si="1"/>
        <v>เด็กชายปิยังกูร  จันทาพูน</v>
      </c>
      <c r="N9" s="106" t="s">
        <v>105</v>
      </c>
      <c r="O9" s="106">
        <v>18</v>
      </c>
      <c r="P9" s="96" t="s">
        <v>106</v>
      </c>
      <c r="Q9" s="109" t="s">
        <v>491</v>
      </c>
      <c r="R9" s="171">
        <v>41775</v>
      </c>
      <c r="S9" s="107" t="s">
        <v>149</v>
      </c>
      <c r="T9" s="1" t="str">
        <f t="shared" si="2"/>
        <v>18บ้านต๋อม</v>
      </c>
      <c r="U9" s="1"/>
      <c r="V9" s="6" t="str">
        <f t="shared" si="3"/>
        <v>เด็กชายปิยังกูร</v>
      </c>
      <c r="W9" s="1" t="str">
        <f t="shared" si="4"/>
        <v>จันทาพูน</v>
      </c>
      <c r="X9" s="1"/>
      <c r="Y9" s="1"/>
      <c r="Z9" s="1"/>
      <c r="AA9" s="1"/>
      <c r="AB9" s="1"/>
      <c r="AC9" s="1"/>
      <c r="AD9" s="1"/>
    </row>
    <row r="10" spans="1:30" s="97" customFormat="1" x14ac:dyDescent="0.7">
      <c r="A10" s="98">
        <v>7</v>
      </c>
      <c r="B10" s="116">
        <v>3511</v>
      </c>
      <c r="C10" s="117" t="s">
        <v>263</v>
      </c>
      <c r="D10" s="118" t="s">
        <v>337</v>
      </c>
      <c r="E10" s="119" t="s">
        <v>324</v>
      </c>
      <c r="F10" s="120" t="s">
        <v>236</v>
      </c>
      <c r="G10" s="167"/>
      <c r="H10" s="103"/>
      <c r="I10" s="104"/>
      <c r="J10" s="105"/>
      <c r="K10" s="7">
        <v>7</v>
      </c>
      <c r="L10" s="95">
        <f t="shared" si="0"/>
        <v>3511</v>
      </c>
      <c r="M10" s="96" t="str">
        <f t="shared" si="1"/>
        <v>เด็กชายรชานนท์  สระทองโน</v>
      </c>
      <c r="N10" s="121">
        <v>101</v>
      </c>
      <c r="O10" s="121">
        <v>4</v>
      </c>
      <c r="P10" s="122" t="s">
        <v>76</v>
      </c>
      <c r="Q10" s="109" t="s">
        <v>77</v>
      </c>
      <c r="R10" s="172">
        <v>41419</v>
      </c>
      <c r="S10" s="121"/>
      <c r="T10" s="97" t="str">
        <f t="shared" si="2"/>
        <v>4บ้านเหล่า</v>
      </c>
      <c r="V10" s="96" t="str">
        <f t="shared" si="3"/>
        <v>เด็กชายรชานนท์</v>
      </c>
      <c r="W10" s="97" t="str">
        <f t="shared" si="4"/>
        <v>สระทองโน</v>
      </c>
    </row>
    <row r="11" spans="1:30" s="97" customFormat="1" x14ac:dyDescent="0.7">
      <c r="A11" s="98">
        <v>8</v>
      </c>
      <c r="B11" s="123">
        <v>3473</v>
      </c>
      <c r="C11" s="117" t="s">
        <v>263</v>
      </c>
      <c r="D11" s="118" t="s">
        <v>338</v>
      </c>
      <c r="E11" s="119" t="s">
        <v>290</v>
      </c>
      <c r="F11" s="124" t="s">
        <v>37</v>
      </c>
      <c r="G11" s="166"/>
      <c r="H11" s="103"/>
      <c r="I11" s="104"/>
      <c r="J11" s="105"/>
      <c r="K11" s="7">
        <v>8</v>
      </c>
      <c r="L11" s="95">
        <f t="shared" si="0"/>
        <v>3473</v>
      </c>
      <c r="M11" s="96" t="str">
        <f t="shared" si="1"/>
        <v>เด็กชายศิระพล  ตะวิจัง</v>
      </c>
      <c r="N11" s="106">
        <v>160</v>
      </c>
      <c r="O11" s="106">
        <v>12</v>
      </c>
      <c r="P11" s="96" t="s">
        <v>76</v>
      </c>
      <c r="Q11" s="109" t="s">
        <v>77</v>
      </c>
      <c r="R11" s="171">
        <v>41636</v>
      </c>
      <c r="S11" s="106" t="s">
        <v>101</v>
      </c>
      <c r="T11" s="97" t="str">
        <f t="shared" si="2"/>
        <v>12บ้านเหล่า</v>
      </c>
      <c r="V11" s="96" t="str">
        <f t="shared" si="3"/>
        <v>เด็กชายศิระพล</v>
      </c>
      <c r="W11" s="97" t="str">
        <f t="shared" si="4"/>
        <v>ตะวิจัง</v>
      </c>
    </row>
    <row r="12" spans="1:30" s="97" customFormat="1" x14ac:dyDescent="0.7">
      <c r="A12" s="98">
        <v>9</v>
      </c>
      <c r="B12" s="123">
        <v>3476</v>
      </c>
      <c r="C12" s="117" t="s">
        <v>264</v>
      </c>
      <c r="D12" s="118" t="s">
        <v>340</v>
      </c>
      <c r="E12" s="119" t="s">
        <v>261</v>
      </c>
      <c r="F12" s="124" t="s">
        <v>38</v>
      </c>
      <c r="G12" s="166"/>
      <c r="H12" s="103"/>
      <c r="I12" s="104"/>
      <c r="J12" s="105"/>
      <c r="K12" s="7">
        <v>9</v>
      </c>
      <c r="L12" s="95">
        <f t="shared" si="0"/>
        <v>3476</v>
      </c>
      <c r="M12" s="96" t="str">
        <f t="shared" si="1"/>
        <v>เด็กหญิงกชพร  ใจลังก๋า</v>
      </c>
      <c r="N12" s="106">
        <v>29</v>
      </c>
      <c r="O12" s="106">
        <v>4</v>
      </c>
      <c r="P12" s="96" t="s">
        <v>76</v>
      </c>
      <c r="Q12" s="109" t="s">
        <v>77</v>
      </c>
      <c r="R12" s="171">
        <v>41701</v>
      </c>
      <c r="S12" s="106" t="s">
        <v>102</v>
      </c>
      <c r="T12" s="97" t="str">
        <f t="shared" si="2"/>
        <v>4บ้านเหล่า</v>
      </c>
      <c r="V12" s="96" t="str">
        <f t="shared" si="3"/>
        <v>เด็กหญิงกชพร</v>
      </c>
      <c r="W12" s="97" t="str">
        <f t="shared" si="4"/>
        <v>ใจลังก๋า</v>
      </c>
    </row>
    <row r="13" spans="1:30" s="97" customFormat="1" x14ac:dyDescent="0.7">
      <c r="A13" s="98">
        <v>10</v>
      </c>
      <c r="B13" s="123">
        <v>3553</v>
      </c>
      <c r="C13" s="117" t="s">
        <v>264</v>
      </c>
      <c r="D13" s="118" t="s">
        <v>341</v>
      </c>
      <c r="E13" s="101" t="s">
        <v>326</v>
      </c>
      <c r="F13" s="124" t="s">
        <v>133</v>
      </c>
      <c r="G13" s="166"/>
      <c r="H13" s="103"/>
      <c r="I13" s="104"/>
      <c r="J13" s="105"/>
      <c r="K13" s="7">
        <v>10</v>
      </c>
      <c r="L13" s="95">
        <f t="shared" si="0"/>
        <v>3553</v>
      </c>
      <c r="M13" s="96" t="str">
        <f t="shared" si="1"/>
        <v>เด็กหญิงขรินทร์ทิพย์  ตันแก้ว</v>
      </c>
      <c r="N13" s="106">
        <v>148</v>
      </c>
      <c r="O13" s="106">
        <v>14</v>
      </c>
      <c r="P13" s="96" t="s">
        <v>76</v>
      </c>
      <c r="Q13" s="109" t="s">
        <v>77</v>
      </c>
      <c r="R13" s="171">
        <v>41588</v>
      </c>
      <c r="S13" s="106" t="s">
        <v>155</v>
      </c>
      <c r="T13" s="97" t="str">
        <f t="shared" si="2"/>
        <v>14บ้านเหล่า</v>
      </c>
      <c r="V13" s="96" t="str">
        <f t="shared" si="3"/>
        <v>เด็กหญิงขรินทร์ทิพย์</v>
      </c>
      <c r="W13" s="97" t="str">
        <f t="shared" si="4"/>
        <v>ตันแก้ว</v>
      </c>
    </row>
    <row r="14" spans="1:30" s="97" customFormat="1" ht="21" customHeight="1" x14ac:dyDescent="0.7">
      <c r="A14" s="98">
        <v>11</v>
      </c>
      <c r="B14" s="123">
        <v>3485</v>
      </c>
      <c r="C14" s="117" t="s">
        <v>264</v>
      </c>
      <c r="D14" s="118" t="s">
        <v>342</v>
      </c>
      <c r="E14" s="101" t="s">
        <v>327</v>
      </c>
      <c r="F14" s="124" t="s">
        <v>40</v>
      </c>
      <c r="G14" s="166"/>
      <c r="H14" s="103"/>
      <c r="I14" s="104"/>
      <c r="J14" s="105"/>
      <c r="K14" s="7">
        <v>11</v>
      </c>
      <c r="L14" s="95">
        <f t="shared" si="0"/>
        <v>3485</v>
      </c>
      <c r="M14" s="96" t="str">
        <f t="shared" si="1"/>
        <v>เด็กหญิงชนวรรณ  มณีวันใจ</v>
      </c>
      <c r="N14" s="106">
        <v>107</v>
      </c>
      <c r="O14" s="106">
        <v>10</v>
      </c>
      <c r="P14" s="96" t="s">
        <v>77</v>
      </c>
      <c r="Q14" s="109" t="s">
        <v>77</v>
      </c>
      <c r="R14" s="171">
        <v>41708</v>
      </c>
      <c r="S14" s="106" t="s">
        <v>150</v>
      </c>
      <c r="T14" s="97" t="str">
        <f t="shared" si="2"/>
        <v>10แม่ใจ</v>
      </c>
      <c r="V14" s="96" t="str">
        <f t="shared" si="3"/>
        <v>เด็กหญิงชนวรรณ</v>
      </c>
      <c r="W14" s="97" t="str">
        <f t="shared" si="4"/>
        <v>มณีวันใจ</v>
      </c>
    </row>
    <row r="15" spans="1:30" s="97" customFormat="1" ht="21" customHeight="1" x14ac:dyDescent="0.7">
      <c r="A15" s="98">
        <v>12</v>
      </c>
      <c r="B15" s="123">
        <v>3477</v>
      </c>
      <c r="C15" s="117" t="s">
        <v>264</v>
      </c>
      <c r="D15" s="118" t="s">
        <v>343</v>
      </c>
      <c r="E15" s="101" t="s">
        <v>328</v>
      </c>
      <c r="F15" s="124" t="s">
        <v>39</v>
      </c>
      <c r="G15" s="166"/>
      <c r="H15" s="103"/>
      <c r="I15" s="104"/>
      <c r="J15" s="105"/>
      <c r="K15" s="7">
        <v>12</v>
      </c>
      <c r="L15" s="95">
        <f t="shared" si="0"/>
        <v>3477</v>
      </c>
      <c r="M15" s="96" t="str">
        <f t="shared" si="1"/>
        <v>เด็กหญิงชนิดาภา  ต่อมดวงแก้ว</v>
      </c>
      <c r="N15" s="106">
        <v>136</v>
      </c>
      <c r="O15" s="106">
        <v>4</v>
      </c>
      <c r="P15" s="96" t="s">
        <v>76</v>
      </c>
      <c r="Q15" s="109" t="s">
        <v>77</v>
      </c>
      <c r="R15" s="171">
        <v>41581</v>
      </c>
      <c r="S15" s="106" t="s">
        <v>103</v>
      </c>
      <c r="T15" s="97" t="str">
        <f t="shared" si="2"/>
        <v>4บ้านเหล่า</v>
      </c>
      <c r="V15" s="96" t="str">
        <f t="shared" si="3"/>
        <v>เด็กหญิงชนิดาภา</v>
      </c>
      <c r="W15" s="97" t="str">
        <f t="shared" si="4"/>
        <v>ต่อมดวงแก้ว</v>
      </c>
    </row>
    <row r="16" spans="1:30" s="97" customFormat="1" ht="21" customHeight="1" x14ac:dyDescent="0.7">
      <c r="A16" s="98">
        <v>13</v>
      </c>
      <c r="B16" s="123">
        <v>3474</v>
      </c>
      <c r="C16" s="117" t="s">
        <v>264</v>
      </c>
      <c r="D16" s="118" t="s">
        <v>344</v>
      </c>
      <c r="E16" s="101" t="s">
        <v>329</v>
      </c>
      <c r="F16" s="124" t="s">
        <v>41</v>
      </c>
      <c r="G16" s="166"/>
      <c r="H16" s="103"/>
      <c r="I16" s="104"/>
      <c r="J16" s="105"/>
      <c r="K16" s="7">
        <v>13</v>
      </c>
      <c r="L16" s="95">
        <f t="shared" si="0"/>
        <v>3474</v>
      </c>
      <c r="M16" s="96" t="str">
        <f t="shared" si="1"/>
        <v>เด็กหญิงณัฎฐธิดา  ยาวิไชย</v>
      </c>
      <c r="N16" s="106">
        <v>62</v>
      </c>
      <c r="O16" s="106">
        <v>12</v>
      </c>
      <c r="P16" s="96" t="s">
        <v>76</v>
      </c>
      <c r="Q16" s="109" t="s">
        <v>77</v>
      </c>
      <c r="R16" s="171">
        <v>41551</v>
      </c>
      <c r="S16" s="106" t="s">
        <v>151</v>
      </c>
      <c r="T16" s="97" t="str">
        <f t="shared" si="2"/>
        <v>12บ้านเหล่า</v>
      </c>
      <c r="V16" s="96" t="str">
        <f t="shared" si="3"/>
        <v>เด็กหญิงณัฎฐธิดา</v>
      </c>
      <c r="W16" s="97" t="str">
        <f t="shared" si="4"/>
        <v>ยาวิไชย</v>
      </c>
    </row>
    <row r="17" spans="1:30" s="97" customFormat="1" ht="21" customHeight="1" x14ac:dyDescent="0.7">
      <c r="A17" s="98">
        <v>14</v>
      </c>
      <c r="B17" s="123">
        <v>3487</v>
      </c>
      <c r="C17" s="117" t="s">
        <v>264</v>
      </c>
      <c r="D17" s="118" t="s">
        <v>345</v>
      </c>
      <c r="E17" s="101" t="s">
        <v>330</v>
      </c>
      <c r="F17" s="124" t="s">
        <v>43</v>
      </c>
      <c r="G17" s="166"/>
      <c r="H17" s="103"/>
      <c r="I17" s="104"/>
      <c r="J17" s="105"/>
      <c r="K17" s="7">
        <v>14</v>
      </c>
      <c r="L17" s="95">
        <f t="shared" si="0"/>
        <v>3487</v>
      </c>
      <c r="M17" s="96" t="str">
        <f t="shared" si="1"/>
        <v>เด็กหญิงนวรัตน์  ปงเทพ</v>
      </c>
      <c r="N17" s="106">
        <v>139</v>
      </c>
      <c r="O17" s="106">
        <v>14</v>
      </c>
      <c r="P17" s="96" t="s">
        <v>76</v>
      </c>
      <c r="Q17" s="109" t="s">
        <v>77</v>
      </c>
      <c r="R17" s="171">
        <v>41722</v>
      </c>
      <c r="S17" s="106" t="s">
        <v>153</v>
      </c>
      <c r="T17" s="97" t="str">
        <f t="shared" si="2"/>
        <v>14บ้านเหล่า</v>
      </c>
      <c r="V17" s="96" t="str">
        <f t="shared" si="3"/>
        <v>เด็กหญิงนวรัตน์</v>
      </c>
      <c r="W17" s="97" t="str">
        <f t="shared" si="4"/>
        <v>ปงเทพ</v>
      </c>
    </row>
    <row r="18" spans="1:30" s="97" customFormat="1" ht="21" customHeight="1" x14ac:dyDescent="0.7">
      <c r="A18" s="98">
        <v>15</v>
      </c>
      <c r="B18" s="123">
        <v>3486</v>
      </c>
      <c r="C18" s="117" t="s">
        <v>264</v>
      </c>
      <c r="D18" s="118" t="s">
        <v>346</v>
      </c>
      <c r="E18" s="101" t="s">
        <v>331</v>
      </c>
      <c r="F18" s="124" t="s">
        <v>42</v>
      </c>
      <c r="G18" s="166"/>
      <c r="H18" s="103"/>
      <c r="I18" s="104"/>
      <c r="J18" s="105"/>
      <c r="K18" s="7">
        <v>15</v>
      </c>
      <c r="L18" s="95">
        <f t="shared" si="0"/>
        <v>3486</v>
      </c>
      <c r="M18" s="96" t="str">
        <f t="shared" si="1"/>
        <v>เด็กหญิงปรียภัทร  จันตาเรียน</v>
      </c>
      <c r="N18" s="106">
        <v>143</v>
      </c>
      <c r="O18" s="106">
        <v>4</v>
      </c>
      <c r="P18" s="96" t="s">
        <v>76</v>
      </c>
      <c r="Q18" s="109" t="s">
        <v>77</v>
      </c>
      <c r="R18" s="171">
        <v>41603</v>
      </c>
      <c r="S18" s="106" t="s">
        <v>152</v>
      </c>
      <c r="T18" s="97" t="str">
        <f t="shared" si="2"/>
        <v>4บ้านเหล่า</v>
      </c>
      <c r="V18" s="96" t="str">
        <f t="shared" si="3"/>
        <v>เด็กหญิงปรียภัทร</v>
      </c>
      <c r="W18" s="97" t="str">
        <f t="shared" si="4"/>
        <v>จันตาเรียน</v>
      </c>
    </row>
    <row r="19" spans="1:30" s="97" customFormat="1" ht="21" customHeight="1" x14ac:dyDescent="0.7">
      <c r="A19" s="98">
        <v>16</v>
      </c>
      <c r="B19" s="123">
        <v>3475</v>
      </c>
      <c r="C19" s="117" t="s">
        <v>264</v>
      </c>
      <c r="D19" s="118" t="s">
        <v>347</v>
      </c>
      <c r="E19" s="101" t="s">
        <v>330</v>
      </c>
      <c r="F19" s="124" t="s">
        <v>44</v>
      </c>
      <c r="G19" s="166"/>
      <c r="H19" s="103"/>
      <c r="I19" s="104"/>
      <c r="J19" s="105"/>
      <c r="K19" s="7">
        <v>16</v>
      </c>
      <c r="L19" s="95">
        <f t="shared" si="0"/>
        <v>3475</v>
      </c>
      <c r="M19" s="96" t="str">
        <f t="shared" si="1"/>
        <v>เด็กหญิงพัทธนันท์  ปงเทพ</v>
      </c>
      <c r="N19" s="106">
        <v>17</v>
      </c>
      <c r="O19" s="106">
        <v>12</v>
      </c>
      <c r="P19" s="96" t="s">
        <v>76</v>
      </c>
      <c r="Q19" s="109" t="s">
        <v>77</v>
      </c>
      <c r="R19" s="171">
        <v>41572</v>
      </c>
      <c r="S19" s="106" t="s">
        <v>154</v>
      </c>
      <c r="T19" s="97" t="str">
        <f t="shared" si="2"/>
        <v>12บ้านเหล่า</v>
      </c>
      <c r="V19" s="96" t="str">
        <f t="shared" si="3"/>
        <v>เด็กหญิงพัทธนันท์</v>
      </c>
      <c r="W19" s="97" t="str">
        <f t="shared" si="4"/>
        <v>ปงเทพ</v>
      </c>
    </row>
    <row r="20" spans="1:30" s="97" customFormat="1" ht="21" customHeight="1" x14ac:dyDescent="0.7">
      <c r="A20" s="98">
        <v>17</v>
      </c>
      <c r="B20" s="123">
        <v>3537</v>
      </c>
      <c r="C20" s="117" t="s">
        <v>264</v>
      </c>
      <c r="D20" s="118" t="s">
        <v>348</v>
      </c>
      <c r="E20" s="119" t="s">
        <v>332</v>
      </c>
      <c r="F20" s="124" t="s">
        <v>110</v>
      </c>
      <c r="G20" s="166"/>
      <c r="H20" s="103"/>
      <c r="I20" s="104"/>
      <c r="J20" s="105"/>
      <c r="K20" s="7">
        <v>17</v>
      </c>
      <c r="L20" s="95">
        <f t="shared" si="0"/>
        <v>3537</v>
      </c>
      <c r="M20" s="96" t="str">
        <f t="shared" si="1"/>
        <v>เด็กหญิงศุจินันท์  แสนไวยากรณ์</v>
      </c>
      <c r="N20" s="106">
        <v>9999</v>
      </c>
      <c r="O20" s="106">
        <v>5</v>
      </c>
      <c r="P20" s="96" t="s">
        <v>111</v>
      </c>
      <c r="Q20" s="109" t="s">
        <v>491</v>
      </c>
      <c r="R20" s="171">
        <v>41614</v>
      </c>
      <c r="S20" s="106" t="s">
        <v>184</v>
      </c>
      <c r="T20" s="97" t="str">
        <f t="shared" si="2"/>
        <v>5เวียง</v>
      </c>
      <c r="V20" s="96" t="str">
        <f t="shared" si="3"/>
        <v>เด็กหญิงศุจินันท์</v>
      </c>
      <c r="W20" s="97" t="str">
        <f t="shared" si="4"/>
        <v>แสนไวยากรณ์</v>
      </c>
    </row>
    <row r="21" spans="1:30" s="97" customFormat="1" ht="21" customHeight="1" x14ac:dyDescent="0.7">
      <c r="A21" s="98"/>
      <c r="B21" s="123"/>
      <c r="C21" s="117"/>
      <c r="D21" s="118"/>
      <c r="E21" s="101"/>
      <c r="F21" s="124"/>
      <c r="G21" s="181"/>
      <c r="H21" s="103"/>
      <c r="I21" s="104"/>
      <c r="J21" s="105"/>
      <c r="K21" s="106"/>
      <c r="L21" s="95"/>
      <c r="M21" s="96"/>
      <c r="N21" s="106"/>
      <c r="O21" s="106"/>
      <c r="P21" s="96"/>
      <c r="Q21" s="109"/>
      <c r="R21" s="171"/>
      <c r="S21" s="106"/>
      <c r="V21" s="96"/>
    </row>
    <row r="22" spans="1:30" s="97" customFormat="1" ht="21" customHeight="1" x14ac:dyDescent="0.7">
      <c r="A22" s="104"/>
      <c r="B22" s="125"/>
      <c r="C22" s="125"/>
      <c r="D22" s="125"/>
      <c r="E22" s="125"/>
      <c r="F22" s="126"/>
      <c r="G22" s="182"/>
      <c r="H22" s="104"/>
      <c r="I22" s="104"/>
      <c r="J22" s="104"/>
      <c r="Q22" s="127"/>
      <c r="R22" s="173"/>
      <c r="S22" s="126"/>
    </row>
    <row r="23" spans="1:30" s="97" customFormat="1" ht="21" customHeight="1" x14ac:dyDescent="0.7">
      <c r="A23" s="104"/>
      <c r="B23" s="125"/>
      <c r="C23" s="125"/>
      <c r="D23" s="125"/>
      <c r="E23" s="125"/>
      <c r="F23" s="126"/>
      <c r="G23" s="182"/>
      <c r="H23" s="104"/>
      <c r="I23" s="104"/>
      <c r="J23" s="104"/>
      <c r="Q23" s="127"/>
      <c r="R23" s="173"/>
      <c r="S23" s="126"/>
    </row>
    <row r="24" spans="1:30" s="97" customFormat="1" ht="21" customHeight="1" x14ac:dyDescent="0.7">
      <c r="A24" s="104"/>
      <c r="B24" s="125"/>
      <c r="C24" s="125"/>
      <c r="D24" s="125"/>
      <c r="E24" s="125"/>
      <c r="F24" s="126"/>
      <c r="G24" s="182"/>
      <c r="H24" s="104"/>
      <c r="I24" s="104"/>
      <c r="J24" s="104"/>
      <c r="Q24" s="127"/>
      <c r="R24" s="173"/>
      <c r="S24" s="126"/>
    </row>
    <row r="25" spans="1:30" s="97" customFormat="1" ht="21" customHeight="1" x14ac:dyDescent="0.7">
      <c r="A25" s="104"/>
      <c r="B25" s="125"/>
      <c r="C25" s="125"/>
      <c r="D25" s="125"/>
      <c r="E25" s="125"/>
      <c r="F25" s="126"/>
      <c r="G25" s="104"/>
      <c r="H25" s="104"/>
      <c r="I25" s="104"/>
      <c r="J25" s="104"/>
      <c r="Q25" s="127"/>
      <c r="R25" s="173"/>
      <c r="S25" s="126"/>
    </row>
    <row r="26" spans="1:30" ht="21" customHeight="1" x14ac:dyDescent="0.7">
      <c r="D26" s="75" t="s">
        <v>318</v>
      </c>
      <c r="E26" s="73"/>
      <c r="F26" s="73"/>
      <c r="S26" s="70"/>
      <c r="V26" s="192" t="s">
        <v>219</v>
      </c>
      <c r="W26" s="193" t="s">
        <v>224</v>
      </c>
      <c r="X26" s="193"/>
      <c r="Y26" s="193"/>
      <c r="Z26" s="193"/>
      <c r="AA26" s="193"/>
      <c r="AB26" s="193"/>
      <c r="AC26" s="194" t="s">
        <v>227</v>
      </c>
      <c r="AD26" s="188" t="s">
        <v>215</v>
      </c>
    </row>
    <row r="27" spans="1:30" ht="21" customHeight="1" x14ac:dyDescent="0.7">
      <c r="D27" s="2" t="s">
        <v>107</v>
      </c>
      <c r="E27" s="2" t="s">
        <v>108</v>
      </c>
      <c r="F27" s="2" t="s">
        <v>215</v>
      </c>
      <c r="S27" s="70"/>
      <c r="V27" s="192"/>
      <c r="W27" s="60" t="s">
        <v>195</v>
      </c>
      <c r="X27" s="60" t="s">
        <v>196</v>
      </c>
      <c r="Y27" s="60" t="s">
        <v>197</v>
      </c>
      <c r="Z27" s="60" t="s">
        <v>198</v>
      </c>
      <c r="AA27" s="60" t="s">
        <v>199</v>
      </c>
      <c r="AB27" s="60" t="s">
        <v>200</v>
      </c>
      <c r="AC27" s="195"/>
      <c r="AD27" s="189"/>
    </row>
    <row r="28" spans="1:30" ht="21" customHeight="1" x14ac:dyDescent="0.7">
      <c r="D28" s="2">
        <f>COUNTIF(C4:C28,"เด็กชาย")</f>
        <v>8</v>
      </c>
      <c r="E28" s="2">
        <f>COUNTIF(C4:C28,"เด็กหญิง")</f>
        <v>9</v>
      </c>
      <c r="F28" s="2">
        <f>SUBTOTAL(9,D28:E28)</f>
        <v>17</v>
      </c>
      <c r="S28" s="1"/>
      <c r="V28" s="76"/>
      <c r="W28" s="77">
        <f t="shared" ref="W28:AB28" si="5">COUNTIF($T4:$T28,W27)</f>
        <v>0</v>
      </c>
      <c r="X28" s="77">
        <f t="shared" si="5"/>
        <v>1</v>
      </c>
      <c r="Y28" s="77">
        <f t="shared" si="5"/>
        <v>3</v>
      </c>
      <c r="Z28" s="77">
        <f t="shared" si="5"/>
        <v>4</v>
      </c>
      <c r="AA28" s="77">
        <f t="shared" si="5"/>
        <v>4</v>
      </c>
      <c r="AB28" s="77">
        <f t="shared" si="5"/>
        <v>2</v>
      </c>
      <c r="AC28" s="77">
        <f>COUNTA($T4:$T28)-SUM(W28:AB28)</f>
        <v>3</v>
      </c>
      <c r="AD28" s="77">
        <f>SUBTOTAL(9,W28:AC28)</f>
        <v>17</v>
      </c>
    </row>
    <row r="29" spans="1:30" ht="21" customHeight="1" x14ac:dyDescent="0.7">
      <c r="S29" s="70"/>
    </row>
    <row r="42" spans="19:19" ht="21" customHeight="1" x14ac:dyDescent="0.7">
      <c r="S42" s="70"/>
    </row>
    <row r="43" spans="19:19" ht="21" customHeight="1" x14ac:dyDescent="0.7">
      <c r="S43" s="70"/>
    </row>
    <row r="44" spans="19:19" ht="21" customHeight="1" x14ac:dyDescent="0.7">
      <c r="S44" s="70"/>
    </row>
    <row r="45" spans="19:19" ht="21" customHeight="1" x14ac:dyDescent="0.7">
      <c r="S45" s="70"/>
    </row>
    <row r="46" spans="19:19" ht="21" customHeight="1" x14ac:dyDescent="0.7"/>
  </sheetData>
  <sheetProtection formatCells="0" insertRows="0" sort="0" autoFilter="0"/>
  <autoFilter ref="A3:AD3">
    <sortState ref="A4:AD20">
      <sortCondition ref="C3"/>
    </sortState>
  </autoFilter>
  <mergeCells count="7">
    <mergeCell ref="AD26:AD27"/>
    <mergeCell ref="A1:G1"/>
    <mergeCell ref="K1:S1"/>
    <mergeCell ref="A2:G2"/>
    <mergeCell ref="V26:V27"/>
    <mergeCell ref="W26:AB26"/>
    <mergeCell ref="AC26:AC27"/>
  </mergeCells>
  <pageMargins left="1.3779527559055118" right="0.43307086614173229" top="1.1811023622047245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"/>
  <sheetViews>
    <sheetView view="pageLayout" topLeftCell="A4" zoomScale="70" zoomScaleNormal="85" zoomScalePageLayoutView="70" workbookViewId="0">
      <selection activeCell="I11" sqref="I11"/>
    </sheetView>
  </sheetViews>
  <sheetFormatPr defaultColWidth="9" defaultRowHeight="24.6" x14ac:dyDescent="0.7"/>
  <cols>
    <col min="1" max="1" width="5.3984375" style="8" customWidth="1"/>
    <col min="2" max="2" width="13.19921875" style="4" customWidth="1"/>
    <col min="3" max="3" width="7.19921875" style="4" customWidth="1"/>
    <col min="4" max="4" width="10.59765625" style="4" customWidth="1"/>
    <col min="5" max="5" width="10.69921875" style="4" customWidth="1"/>
    <col min="6" max="6" width="20.19921875" style="3" customWidth="1"/>
    <col min="7" max="7" width="7.8984375" style="8" customWidth="1"/>
    <col min="8" max="10" width="13.5" style="8" customWidth="1"/>
    <col min="11" max="11" width="3.59765625" style="1" customWidth="1"/>
    <col min="12" max="12" width="13.19921875" style="1" customWidth="1"/>
    <col min="13" max="13" width="28.19921875" style="1" customWidth="1"/>
    <col min="14" max="14" width="9.19921875" style="1" customWidth="1"/>
    <col min="15" max="15" width="6.09765625" style="1" customWidth="1"/>
    <col min="16" max="16" width="9.59765625" style="1" customWidth="1"/>
    <col min="17" max="17" width="11.19921875" style="85" customWidth="1"/>
    <col min="18" max="18" width="13.3984375" style="174" bestFit="1" customWidth="1"/>
    <col min="19" max="19" width="15.09765625" style="3" customWidth="1"/>
    <col min="20" max="20" width="11.09765625" style="1" customWidth="1"/>
    <col min="21" max="21" width="9" style="1" customWidth="1"/>
    <col min="22" max="22" width="16" style="1" customWidth="1"/>
    <col min="23" max="30" width="7" style="1" customWidth="1"/>
    <col min="31" max="16384" width="9" style="1"/>
  </cols>
  <sheetData>
    <row r="1" spans="1:24" s="67" customFormat="1" ht="24" customHeight="1" x14ac:dyDescent="0.7">
      <c r="A1" s="190" t="s">
        <v>406</v>
      </c>
      <c r="B1" s="190"/>
      <c r="C1" s="190"/>
      <c r="D1" s="190"/>
      <c r="E1" s="190"/>
      <c r="F1" s="190"/>
      <c r="G1" s="190"/>
      <c r="H1" s="74"/>
      <c r="I1" s="74"/>
      <c r="J1" s="74"/>
      <c r="K1" s="191" t="str">
        <f>A1</f>
        <v>รายชื่อนักเรียนโรงเรียนบ้านเหล่า    ปีการศึกษา 2566</v>
      </c>
      <c r="L1" s="191"/>
      <c r="M1" s="191"/>
      <c r="N1" s="191"/>
      <c r="O1" s="191"/>
      <c r="P1" s="191"/>
      <c r="Q1" s="191"/>
      <c r="R1" s="191"/>
      <c r="S1" s="191"/>
      <c r="V1" s="68"/>
      <c r="W1" s="68"/>
      <c r="X1" s="68"/>
    </row>
    <row r="2" spans="1:24" s="67" customFormat="1" ht="22.5" customHeight="1" x14ac:dyDescent="0.7">
      <c r="A2" s="190" t="s">
        <v>97</v>
      </c>
      <c r="B2" s="190"/>
      <c r="C2" s="190"/>
      <c r="D2" s="190"/>
      <c r="E2" s="190"/>
      <c r="F2" s="190"/>
      <c r="G2" s="190"/>
      <c r="H2" s="74"/>
      <c r="I2" s="74"/>
      <c r="J2" s="74"/>
      <c r="K2" s="78"/>
      <c r="L2" s="78"/>
      <c r="M2" s="78" t="str">
        <f>A2</f>
        <v>ชั้นประถมศึกษาปีที่ 5</v>
      </c>
      <c r="N2" s="78"/>
      <c r="O2" s="78"/>
      <c r="P2" s="78"/>
      <c r="Q2" s="83"/>
      <c r="R2" s="185"/>
      <c r="S2" s="66"/>
      <c r="V2" s="68"/>
      <c r="W2" s="68"/>
      <c r="X2" s="68"/>
    </row>
    <row r="3" spans="1:24" s="71" customFormat="1" ht="49.2" x14ac:dyDescent="0.7">
      <c r="A3" s="111" t="s">
        <v>3</v>
      </c>
      <c r="B3" s="112" t="s">
        <v>0</v>
      </c>
      <c r="C3" s="140"/>
      <c r="D3" s="141" t="s">
        <v>502</v>
      </c>
      <c r="E3" s="142" t="s">
        <v>259</v>
      </c>
      <c r="F3" s="112" t="s">
        <v>2</v>
      </c>
      <c r="G3" s="111" t="s">
        <v>237</v>
      </c>
      <c r="H3" s="79"/>
      <c r="I3" s="74"/>
      <c r="J3" s="81"/>
      <c r="K3" s="69" t="s">
        <v>3</v>
      </c>
      <c r="L3" s="69" t="s">
        <v>0</v>
      </c>
      <c r="M3" s="69" t="s">
        <v>1</v>
      </c>
      <c r="N3" s="69" t="s">
        <v>73</v>
      </c>
      <c r="O3" s="69" t="s">
        <v>74</v>
      </c>
      <c r="P3" s="69" t="s">
        <v>75</v>
      </c>
      <c r="Q3" s="84" t="s">
        <v>317</v>
      </c>
      <c r="R3" s="186" t="s">
        <v>79</v>
      </c>
      <c r="S3" s="69" t="s">
        <v>80</v>
      </c>
      <c r="V3" s="72" t="s">
        <v>258</v>
      </c>
      <c r="W3" s="72" t="s">
        <v>259</v>
      </c>
      <c r="X3" s="72"/>
    </row>
    <row r="4" spans="1:24" x14ac:dyDescent="0.7">
      <c r="A4" s="98">
        <v>1</v>
      </c>
      <c r="B4" s="95">
        <v>3512</v>
      </c>
      <c r="C4" s="99" t="s">
        <v>263</v>
      </c>
      <c r="D4" s="100" t="s">
        <v>306</v>
      </c>
      <c r="E4" s="132" t="s">
        <v>266</v>
      </c>
      <c r="F4" s="131" t="s">
        <v>46</v>
      </c>
      <c r="G4" s="166"/>
      <c r="H4" s="80"/>
      <c r="J4" s="82"/>
      <c r="K4" s="7">
        <v>1</v>
      </c>
      <c r="L4" s="5">
        <f t="shared" ref="L4:L14" si="0">B4</f>
        <v>3512</v>
      </c>
      <c r="M4" s="6" t="str">
        <f t="shared" ref="M4:M14" si="1">C4&amp;D4&amp;"  "&amp;E4</f>
        <v>เด็กชายกฤษดา  สินเปียง</v>
      </c>
      <c r="N4" s="106">
        <v>1</v>
      </c>
      <c r="O4" s="106">
        <v>6</v>
      </c>
      <c r="P4" s="96" t="s">
        <v>77</v>
      </c>
      <c r="Q4" s="109" t="s">
        <v>77</v>
      </c>
      <c r="R4" s="171">
        <v>41177</v>
      </c>
      <c r="S4" s="106" t="s">
        <v>90</v>
      </c>
      <c r="T4" s="1" t="str">
        <f t="shared" ref="T4:T14" si="2">O4&amp;P4</f>
        <v>6แม่ใจ</v>
      </c>
      <c r="V4" s="6" t="str">
        <f t="shared" ref="V4:V14" si="3">C4&amp;D4</f>
        <v>เด็กชายกฤษดา</v>
      </c>
      <c r="W4" s="1" t="str">
        <f t="shared" ref="W4:W14" si="4">E4</f>
        <v>สินเปียง</v>
      </c>
    </row>
    <row r="5" spans="1:24" x14ac:dyDescent="0.7">
      <c r="A5" s="98">
        <v>2</v>
      </c>
      <c r="B5" s="95">
        <v>3513</v>
      </c>
      <c r="C5" s="99" t="s">
        <v>263</v>
      </c>
      <c r="D5" s="100" t="s">
        <v>307</v>
      </c>
      <c r="E5" s="132" t="s">
        <v>267</v>
      </c>
      <c r="F5" s="131" t="s">
        <v>47</v>
      </c>
      <c r="G5" s="166"/>
      <c r="H5" s="80"/>
      <c r="J5" s="82"/>
      <c r="K5" s="7">
        <v>2</v>
      </c>
      <c r="L5" s="5">
        <f t="shared" si="0"/>
        <v>3513</v>
      </c>
      <c r="M5" s="158" t="str">
        <f t="shared" si="1"/>
        <v>เด็กชายปิยวัฒน์  คำอ้าย</v>
      </c>
      <c r="N5" s="159">
        <v>63</v>
      </c>
      <c r="O5" s="106">
        <v>2</v>
      </c>
      <c r="P5" s="96" t="s">
        <v>76</v>
      </c>
      <c r="Q5" s="109" t="s">
        <v>77</v>
      </c>
      <c r="R5" s="171">
        <v>41332</v>
      </c>
      <c r="S5" s="106" t="s">
        <v>156</v>
      </c>
      <c r="T5" s="1" t="str">
        <f t="shared" si="2"/>
        <v>2บ้านเหล่า</v>
      </c>
      <c r="V5" s="6" t="str">
        <f t="shared" si="3"/>
        <v>เด็กชายปิยวัฒน์</v>
      </c>
      <c r="W5" s="1" t="str">
        <f t="shared" si="4"/>
        <v>คำอ้าย</v>
      </c>
    </row>
    <row r="6" spans="1:24" x14ac:dyDescent="0.7">
      <c r="A6" s="98">
        <v>3</v>
      </c>
      <c r="B6" s="95">
        <v>3466</v>
      </c>
      <c r="C6" s="99" t="s">
        <v>263</v>
      </c>
      <c r="D6" s="100" t="s">
        <v>308</v>
      </c>
      <c r="E6" s="132" t="s">
        <v>268</v>
      </c>
      <c r="F6" s="131" t="s">
        <v>45</v>
      </c>
      <c r="G6" s="166"/>
      <c r="H6" s="80"/>
      <c r="J6" s="82"/>
      <c r="K6" s="7">
        <v>3</v>
      </c>
      <c r="L6" s="5">
        <f t="shared" si="0"/>
        <v>3466</v>
      </c>
      <c r="M6" s="6" t="str">
        <f t="shared" si="1"/>
        <v>เด็กชายฟ้าประทาน  ใจแล</v>
      </c>
      <c r="N6" s="106">
        <v>73</v>
      </c>
      <c r="O6" s="106">
        <v>12</v>
      </c>
      <c r="P6" s="96" t="s">
        <v>76</v>
      </c>
      <c r="Q6" s="109" t="s">
        <v>77</v>
      </c>
      <c r="R6" s="171">
        <v>41215</v>
      </c>
      <c r="S6" s="106" t="s">
        <v>185</v>
      </c>
      <c r="T6" s="1" t="str">
        <f t="shared" si="2"/>
        <v>12บ้านเหล่า</v>
      </c>
      <c r="V6" s="6" t="str">
        <f t="shared" si="3"/>
        <v>เด็กชายฟ้าประทาน</v>
      </c>
      <c r="W6" s="1" t="str">
        <f t="shared" si="4"/>
        <v>ใจแล</v>
      </c>
    </row>
    <row r="7" spans="1:24" x14ac:dyDescent="0.7">
      <c r="A7" s="98">
        <v>4</v>
      </c>
      <c r="B7" s="95">
        <v>3457</v>
      </c>
      <c r="C7" s="99" t="s">
        <v>264</v>
      </c>
      <c r="D7" s="100" t="s">
        <v>309</v>
      </c>
      <c r="E7" s="132" t="s">
        <v>260</v>
      </c>
      <c r="F7" s="131" t="s">
        <v>48</v>
      </c>
      <c r="G7" s="166"/>
      <c r="H7" s="80"/>
      <c r="J7" s="82"/>
      <c r="K7" s="7">
        <v>4</v>
      </c>
      <c r="L7" s="5">
        <f t="shared" si="0"/>
        <v>3457</v>
      </c>
      <c r="M7" s="6" t="str">
        <f t="shared" si="1"/>
        <v>เด็กหญิงจิดาภา  อินพุ่ม</v>
      </c>
      <c r="N7" s="106">
        <v>68</v>
      </c>
      <c r="O7" s="106">
        <v>4</v>
      </c>
      <c r="P7" s="96" t="s">
        <v>76</v>
      </c>
      <c r="Q7" s="109" t="s">
        <v>77</v>
      </c>
      <c r="R7" s="171">
        <v>41280</v>
      </c>
      <c r="S7" s="106" t="s">
        <v>91</v>
      </c>
      <c r="T7" s="1" t="str">
        <f t="shared" si="2"/>
        <v>4บ้านเหล่า</v>
      </c>
      <c r="V7" s="6" t="str">
        <f t="shared" si="3"/>
        <v>เด็กหญิงจิดาภา</v>
      </c>
      <c r="W7" s="1" t="str">
        <f t="shared" si="4"/>
        <v>อินพุ่ม</v>
      </c>
    </row>
    <row r="8" spans="1:24" x14ac:dyDescent="0.7">
      <c r="A8" s="98">
        <v>5</v>
      </c>
      <c r="B8" s="95">
        <v>3458</v>
      </c>
      <c r="C8" s="99" t="s">
        <v>264</v>
      </c>
      <c r="D8" s="100" t="s">
        <v>310</v>
      </c>
      <c r="E8" s="132" t="s">
        <v>269</v>
      </c>
      <c r="F8" s="131" t="s">
        <v>49</v>
      </c>
      <c r="G8" s="166"/>
      <c r="H8" s="80"/>
      <c r="J8" s="82"/>
      <c r="K8" s="7">
        <v>5</v>
      </c>
      <c r="L8" s="5">
        <f t="shared" si="0"/>
        <v>3458</v>
      </c>
      <c r="M8" s="6" t="str">
        <f t="shared" si="1"/>
        <v>เด็กหญิงชนัณชิดา  ชุติธนบูรณ์</v>
      </c>
      <c r="N8" s="106">
        <v>39</v>
      </c>
      <c r="O8" s="106">
        <v>12</v>
      </c>
      <c r="P8" s="96" t="s">
        <v>76</v>
      </c>
      <c r="Q8" s="109" t="s">
        <v>77</v>
      </c>
      <c r="R8" s="171">
        <v>41306</v>
      </c>
      <c r="S8" s="106" t="s">
        <v>157</v>
      </c>
      <c r="T8" s="1" t="str">
        <f t="shared" si="2"/>
        <v>12บ้านเหล่า</v>
      </c>
      <c r="V8" s="6" t="str">
        <f t="shared" si="3"/>
        <v>เด็กหญิงชนัณชิดา</v>
      </c>
      <c r="W8" s="1" t="str">
        <f t="shared" si="4"/>
        <v>ชุติธนบูรณ์</v>
      </c>
    </row>
    <row r="9" spans="1:24" s="97" customFormat="1" x14ac:dyDescent="0.7">
      <c r="A9" s="98">
        <v>6</v>
      </c>
      <c r="B9" s="95">
        <v>3459</v>
      </c>
      <c r="C9" s="117" t="s">
        <v>264</v>
      </c>
      <c r="D9" s="118" t="s">
        <v>311</v>
      </c>
      <c r="E9" s="130" t="s">
        <v>270</v>
      </c>
      <c r="F9" s="131" t="s">
        <v>50</v>
      </c>
      <c r="G9" s="166"/>
      <c r="H9" s="103"/>
      <c r="I9" s="104"/>
      <c r="J9" s="105"/>
      <c r="K9" s="7">
        <v>6</v>
      </c>
      <c r="L9" s="95">
        <f t="shared" si="0"/>
        <v>3459</v>
      </c>
      <c r="M9" s="96" t="str">
        <f t="shared" si="1"/>
        <v>เด็กหญิงชรินทร์ทิพย์  มณีวรรณชัย</v>
      </c>
      <c r="N9" s="106">
        <v>38</v>
      </c>
      <c r="O9" s="106">
        <v>3</v>
      </c>
      <c r="P9" s="96" t="s">
        <v>76</v>
      </c>
      <c r="Q9" s="109" t="s">
        <v>77</v>
      </c>
      <c r="R9" s="171">
        <v>41254</v>
      </c>
      <c r="S9" s="106" t="s">
        <v>186</v>
      </c>
      <c r="T9" s="97" t="str">
        <f t="shared" si="2"/>
        <v>3บ้านเหล่า</v>
      </c>
      <c r="V9" s="96" t="str">
        <f t="shared" si="3"/>
        <v>เด็กหญิงชรินทร์ทิพย์</v>
      </c>
      <c r="W9" s="97" t="str">
        <f t="shared" si="4"/>
        <v>มณีวรรณชัย</v>
      </c>
    </row>
    <row r="10" spans="1:24" s="97" customFormat="1" x14ac:dyDescent="0.7">
      <c r="A10" s="98">
        <v>7</v>
      </c>
      <c r="B10" s="95">
        <v>3568</v>
      </c>
      <c r="C10" s="99" t="s">
        <v>264</v>
      </c>
      <c r="D10" s="100" t="s">
        <v>316</v>
      </c>
      <c r="E10" s="132" t="s">
        <v>275</v>
      </c>
      <c r="F10" s="131" t="s">
        <v>230</v>
      </c>
      <c r="G10" s="183"/>
      <c r="H10" s="103"/>
      <c r="I10" s="104"/>
      <c r="J10" s="105"/>
      <c r="K10" s="7">
        <v>7</v>
      </c>
      <c r="L10" s="95">
        <f t="shared" si="0"/>
        <v>3568</v>
      </c>
      <c r="M10" s="96" t="str">
        <f t="shared" si="1"/>
        <v>เด็กหญิงนรีกานต์  สงวนทรัพย์</v>
      </c>
      <c r="N10" s="106">
        <v>72</v>
      </c>
      <c r="O10" s="106">
        <v>8</v>
      </c>
      <c r="P10" s="96" t="s">
        <v>77</v>
      </c>
      <c r="Q10" s="109" t="s">
        <v>77</v>
      </c>
      <c r="R10" s="184">
        <v>41230</v>
      </c>
      <c r="S10" s="107" t="s">
        <v>231</v>
      </c>
      <c r="T10" s="97" t="str">
        <f t="shared" si="2"/>
        <v>8แม่ใจ</v>
      </c>
      <c r="V10" s="96" t="str">
        <f t="shared" si="3"/>
        <v>เด็กหญิงนรีกานต์</v>
      </c>
      <c r="W10" s="97" t="str">
        <f t="shared" si="4"/>
        <v>สงวนทรัพย์</v>
      </c>
    </row>
    <row r="11" spans="1:24" s="97" customFormat="1" x14ac:dyDescent="0.7">
      <c r="A11" s="98">
        <v>8</v>
      </c>
      <c r="B11" s="95">
        <v>3462</v>
      </c>
      <c r="C11" s="99" t="s">
        <v>264</v>
      </c>
      <c r="D11" s="100" t="s">
        <v>312</v>
      </c>
      <c r="E11" s="132" t="s">
        <v>271</v>
      </c>
      <c r="F11" s="131" t="s">
        <v>51</v>
      </c>
      <c r="G11" s="166"/>
      <c r="H11" s="103"/>
      <c r="I11" s="104"/>
      <c r="J11" s="105"/>
      <c r="K11" s="7">
        <v>8</v>
      </c>
      <c r="L11" s="95">
        <f t="shared" si="0"/>
        <v>3462</v>
      </c>
      <c r="M11" s="96" t="str">
        <f t="shared" si="1"/>
        <v>เด็กหญิงนันทรัตน์  ชุมภูหมุด</v>
      </c>
      <c r="N11" s="106">
        <v>10</v>
      </c>
      <c r="O11" s="106">
        <v>3</v>
      </c>
      <c r="P11" s="96" t="s">
        <v>76</v>
      </c>
      <c r="Q11" s="109" t="s">
        <v>77</v>
      </c>
      <c r="R11" s="171">
        <v>41393</v>
      </c>
      <c r="S11" s="106" t="s">
        <v>187</v>
      </c>
      <c r="T11" s="97" t="str">
        <f t="shared" si="2"/>
        <v>3บ้านเหล่า</v>
      </c>
      <c r="V11" s="96" t="str">
        <f t="shared" si="3"/>
        <v>เด็กหญิงนันทรัตน์</v>
      </c>
      <c r="W11" s="97" t="str">
        <f t="shared" si="4"/>
        <v>ชุมภูหมุด</v>
      </c>
    </row>
    <row r="12" spans="1:24" s="97" customFormat="1" x14ac:dyDescent="0.7">
      <c r="A12" s="98">
        <v>9</v>
      </c>
      <c r="B12" s="95">
        <v>3463</v>
      </c>
      <c r="C12" s="99" t="s">
        <v>264</v>
      </c>
      <c r="D12" s="100" t="s">
        <v>313</v>
      </c>
      <c r="E12" s="132" t="s">
        <v>272</v>
      </c>
      <c r="F12" s="131" t="s">
        <v>52</v>
      </c>
      <c r="G12" s="166"/>
      <c r="H12" s="103"/>
      <c r="I12" s="104"/>
      <c r="J12" s="105"/>
      <c r="K12" s="7">
        <v>9</v>
      </c>
      <c r="L12" s="95">
        <f t="shared" si="0"/>
        <v>3463</v>
      </c>
      <c r="M12" s="96" t="str">
        <f t="shared" si="1"/>
        <v>เด็กหญิงนิภาพร  ทองหล่อ</v>
      </c>
      <c r="N12" s="106">
        <v>6</v>
      </c>
      <c r="O12" s="106">
        <v>2</v>
      </c>
      <c r="P12" s="96" t="s">
        <v>76</v>
      </c>
      <c r="Q12" s="109" t="s">
        <v>77</v>
      </c>
      <c r="R12" s="171">
        <v>41224</v>
      </c>
      <c r="S12" s="106" t="s">
        <v>92</v>
      </c>
      <c r="T12" s="97" t="str">
        <f t="shared" si="2"/>
        <v>2บ้านเหล่า</v>
      </c>
      <c r="V12" s="96" t="str">
        <f t="shared" si="3"/>
        <v>เด็กหญิงนิภาพร</v>
      </c>
      <c r="W12" s="97" t="str">
        <f t="shared" si="4"/>
        <v>ทองหล่อ</v>
      </c>
    </row>
    <row r="13" spans="1:24" s="97" customFormat="1" x14ac:dyDescent="0.7">
      <c r="A13" s="98">
        <v>10</v>
      </c>
      <c r="B13" s="95">
        <v>3464</v>
      </c>
      <c r="C13" s="99" t="s">
        <v>264</v>
      </c>
      <c r="D13" s="100" t="s">
        <v>314</v>
      </c>
      <c r="E13" s="132" t="s">
        <v>273</v>
      </c>
      <c r="F13" s="131" t="s">
        <v>53</v>
      </c>
      <c r="G13" s="166"/>
      <c r="H13" s="103"/>
      <c r="I13" s="104"/>
      <c r="J13" s="105"/>
      <c r="K13" s="7">
        <v>10</v>
      </c>
      <c r="L13" s="95">
        <f t="shared" si="0"/>
        <v>3464</v>
      </c>
      <c r="M13" s="96" t="str">
        <f t="shared" si="1"/>
        <v>เด็กหญิงปณิตรา  ชุมภู</v>
      </c>
      <c r="N13" s="106">
        <v>133</v>
      </c>
      <c r="O13" s="106">
        <v>4</v>
      </c>
      <c r="P13" s="96" t="s">
        <v>76</v>
      </c>
      <c r="Q13" s="109" t="s">
        <v>77</v>
      </c>
      <c r="R13" s="171">
        <v>41388</v>
      </c>
      <c r="S13" s="106"/>
      <c r="T13" s="97" t="str">
        <f t="shared" si="2"/>
        <v>4บ้านเหล่า</v>
      </c>
      <c r="V13" s="96" t="str">
        <f t="shared" si="3"/>
        <v>เด็กหญิงปณิตรา</v>
      </c>
      <c r="W13" s="97" t="str">
        <f t="shared" si="4"/>
        <v>ชุมภู</v>
      </c>
    </row>
    <row r="14" spans="1:24" s="97" customFormat="1" ht="21" customHeight="1" x14ac:dyDescent="0.7">
      <c r="A14" s="98">
        <v>11</v>
      </c>
      <c r="B14" s="95">
        <v>3465</v>
      </c>
      <c r="C14" s="99" t="s">
        <v>264</v>
      </c>
      <c r="D14" s="100" t="s">
        <v>315</v>
      </c>
      <c r="E14" s="132" t="s">
        <v>274</v>
      </c>
      <c r="F14" s="131" t="s">
        <v>54</v>
      </c>
      <c r="G14" s="166"/>
      <c r="H14" s="103"/>
      <c r="I14" s="104"/>
      <c r="J14" s="105"/>
      <c r="K14" s="7">
        <v>11</v>
      </c>
      <c r="L14" s="95">
        <f t="shared" si="0"/>
        <v>3465</v>
      </c>
      <c r="M14" s="96" t="str">
        <f t="shared" si="1"/>
        <v>เด็กหญิงพิชชา  ป๊อกบุญเรือง</v>
      </c>
      <c r="N14" s="106">
        <v>71</v>
      </c>
      <c r="O14" s="106">
        <v>2</v>
      </c>
      <c r="P14" s="96" t="s">
        <v>76</v>
      </c>
      <c r="Q14" s="109" t="s">
        <v>77</v>
      </c>
      <c r="R14" s="171">
        <v>41153</v>
      </c>
      <c r="S14" s="106" t="s">
        <v>188</v>
      </c>
      <c r="T14" s="97" t="str">
        <f t="shared" si="2"/>
        <v>2บ้านเหล่า</v>
      </c>
      <c r="V14" s="96" t="str">
        <f t="shared" si="3"/>
        <v>เด็กหญิงพิชชา</v>
      </c>
      <c r="W14" s="97" t="str">
        <f t="shared" si="4"/>
        <v>ป๊อกบุญเรือง</v>
      </c>
    </row>
    <row r="15" spans="1:24" s="97" customFormat="1" x14ac:dyDescent="0.7">
      <c r="A15" s="104"/>
      <c r="B15" s="125"/>
      <c r="C15" s="125"/>
      <c r="D15" s="125"/>
      <c r="E15" s="125"/>
      <c r="F15" s="126"/>
      <c r="G15" s="182"/>
      <c r="H15" s="104"/>
      <c r="I15" s="104"/>
      <c r="J15" s="104"/>
      <c r="Q15" s="127"/>
      <c r="R15" s="173"/>
      <c r="S15" s="126"/>
    </row>
    <row r="16" spans="1:24" s="97" customFormat="1" x14ac:dyDescent="0.7">
      <c r="A16" s="104"/>
      <c r="B16" s="125"/>
      <c r="C16" s="125"/>
      <c r="D16" s="125"/>
      <c r="E16" s="125"/>
      <c r="F16" s="126"/>
      <c r="G16" s="182"/>
      <c r="H16" s="104"/>
      <c r="I16" s="104"/>
      <c r="J16" s="104"/>
      <c r="Q16" s="127"/>
      <c r="R16" s="173"/>
      <c r="S16" s="126"/>
    </row>
    <row r="17" spans="1:30" s="97" customFormat="1" x14ac:dyDescent="0.7">
      <c r="A17" s="104"/>
      <c r="B17" s="125"/>
      <c r="C17" s="125"/>
      <c r="D17" s="125"/>
      <c r="E17" s="125"/>
      <c r="F17" s="126"/>
      <c r="G17" s="182"/>
      <c r="H17" s="104"/>
      <c r="I17" s="104"/>
      <c r="J17" s="104"/>
      <c r="Q17" s="127"/>
      <c r="R17" s="173"/>
      <c r="S17" s="126"/>
    </row>
    <row r="18" spans="1:30" s="97" customFormat="1" x14ac:dyDescent="0.7">
      <c r="A18" s="104"/>
      <c r="B18" s="125"/>
      <c r="C18" s="125"/>
      <c r="D18" s="125"/>
      <c r="E18" s="125"/>
      <c r="F18" s="126"/>
      <c r="G18" s="182"/>
      <c r="H18" s="104"/>
      <c r="I18" s="104"/>
      <c r="J18" s="104"/>
      <c r="Q18" s="127"/>
      <c r="R18" s="173"/>
      <c r="S18" s="126"/>
    </row>
    <row r="19" spans="1:30" s="97" customFormat="1" x14ac:dyDescent="0.7">
      <c r="A19" s="104"/>
      <c r="B19" s="125"/>
      <c r="C19" s="125"/>
      <c r="D19" s="125"/>
      <c r="E19" s="125"/>
      <c r="F19" s="126"/>
      <c r="G19" s="182"/>
      <c r="H19" s="104"/>
      <c r="I19" s="104"/>
      <c r="J19" s="104"/>
      <c r="Q19" s="127"/>
      <c r="R19" s="173"/>
      <c r="S19" s="126"/>
    </row>
    <row r="20" spans="1:30" s="97" customFormat="1" x14ac:dyDescent="0.7">
      <c r="A20" s="104"/>
      <c r="B20" s="125"/>
      <c r="C20" s="125"/>
      <c r="D20" s="125"/>
      <c r="E20" s="125"/>
      <c r="F20" s="126"/>
      <c r="G20" s="182"/>
      <c r="H20" s="104"/>
      <c r="I20" s="104"/>
      <c r="J20" s="104"/>
      <c r="Q20" s="127"/>
      <c r="R20" s="173"/>
      <c r="S20" s="126"/>
    </row>
    <row r="21" spans="1:30" s="97" customFormat="1" x14ac:dyDescent="0.7">
      <c r="A21" s="104"/>
      <c r="B21" s="125"/>
      <c r="C21" s="125"/>
      <c r="D21" s="125"/>
      <c r="E21" s="125"/>
      <c r="F21" s="126"/>
      <c r="G21" s="182"/>
      <c r="H21" s="104"/>
      <c r="I21" s="104"/>
      <c r="J21" s="104"/>
      <c r="Q21" s="127"/>
      <c r="R21" s="173"/>
      <c r="S21" s="126"/>
    </row>
    <row r="22" spans="1:30" s="97" customFormat="1" x14ac:dyDescent="0.7">
      <c r="A22" s="104"/>
      <c r="B22" s="125"/>
      <c r="C22" s="125"/>
      <c r="D22" s="125"/>
      <c r="E22" s="125"/>
      <c r="F22" s="126"/>
      <c r="G22" s="182"/>
      <c r="H22" s="104"/>
      <c r="I22" s="104"/>
      <c r="J22" s="104"/>
      <c r="Q22" s="127"/>
      <c r="R22" s="173"/>
      <c r="S22" s="126"/>
    </row>
    <row r="23" spans="1:30" s="97" customFormat="1" x14ac:dyDescent="0.7">
      <c r="A23" s="104"/>
      <c r="B23" s="125"/>
      <c r="C23" s="125"/>
      <c r="D23" s="125"/>
      <c r="E23" s="125"/>
      <c r="F23" s="126"/>
      <c r="G23" s="182"/>
      <c r="H23" s="104"/>
      <c r="I23" s="104"/>
      <c r="J23" s="104"/>
      <c r="Q23" s="127"/>
      <c r="R23" s="173"/>
      <c r="S23" s="126"/>
    </row>
    <row r="24" spans="1:30" s="97" customFormat="1" x14ac:dyDescent="0.7">
      <c r="A24" s="104"/>
      <c r="B24" s="125"/>
      <c r="C24" s="125"/>
      <c r="D24" s="125"/>
      <c r="E24" s="125"/>
      <c r="F24" s="126"/>
      <c r="G24" s="182"/>
      <c r="H24" s="104"/>
      <c r="I24" s="104"/>
      <c r="J24" s="104"/>
      <c r="Q24" s="127"/>
      <c r="R24" s="173"/>
      <c r="S24" s="126"/>
    </row>
    <row r="25" spans="1:30" s="97" customFormat="1" x14ac:dyDescent="0.7">
      <c r="A25" s="104"/>
      <c r="B25" s="125"/>
      <c r="C25" s="125"/>
      <c r="D25" s="125"/>
      <c r="E25" s="125"/>
      <c r="F25" s="126"/>
      <c r="G25" s="104"/>
      <c r="H25" s="104"/>
      <c r="I25" s="104"/>
      <c r="J25" s="104"/>
      <c r="Q25" s="127"/>
      <c r="R25" s="173"/>
      <c r="S25" s="126"/>
    </row>
    <row r="26" spans="1:30" ht="21" customHeight="1" x14ac:dyDescent="0.7">
      <c r="D26" s="75" t="s">
        <v>318</v>
      </c>
      <c r="E26" s="73"/>
      <c r="F26" s="73"/>
      <c r="S26" s="70"/>
      <c r="V26" s="192" t="s">
        <v>219</v>
      </c>
      <c r="W26" s="193" t="s">
        <v>224</v>
      </c>
      <c r="X26" s="193"/>
      <c r="Y26" s="193"/>
      <c r="Z26" s="193"/>
      <c r="AA26" s="193"/>
      <c r="AB26" s="193"/>
      <c r="AC26" s="194" t="s">
        <v>227</v>
      </c>
      <c r="AD26" s="188" t="s">
        <v>215</v>
      </c>
    </row>
    <row r="27" spans="1:30" ht="21" customHeight="1" x14ac:dyDescent="0.7">
      <c r="D27" s="2" t="s">
        <v>107</v>
      </c>
      <c r="E27" s="2" t="s">
        <v>108</v>
      </c>
      <c r="F27" s="2" t="s">
        <v>215</v>
      </c>
      <c r="S27" s="70"/>
      <c r="V27" s="192"/>
      <c r="W27" s="60" t="s">
        <v>195</v>
      </c>
      <c r="X27" s="60" t="s">
        <v>196</v>
      </c>
      <c r="Y27" s="60" t="s">
        <v>197</v>
      </c>
      <c r="Z27" s="60" t="s">
        <v>198</v>
      </c>
      <c r="AA27" s="60" t="s">
        <v>199</v>
      </c>
      <c r="AB27" s="60" t="s">
        <v>200</v>
      </c>
      <c r="AC27" s="195"/>
      <c r="AD27" s="189"/>
    </row>
    <row r="28" spans="1:30" ht="21" customHeight="1" x14ac:dyDescent="0.7">
      <c r="D28" s="2">
        <f>COUNTIF(C4:C28,"เด็กชาย")</f>
        <v>3</v>
      </c>
      <c r="E28" s="2">
        <f>COUNTIF(C4:C28,"เด็กหญิง")</f>
        <v>8</v>
      </c>
      <c r="F28" s="2">
        <f>SUBTOTAL(9,D28:E28)</f>
        <v>11</v>
      </c>
      <c r="S28" s="1"/>
      <c r="V28" s="76"/>
      <c r="W28" s="77">
        <f t="shared" ref="W28:AB28" si="5">COUNTIF($T4:$T28,W27)</f>
        <v>0</v>
      </c>
      <c r="X28" s="77">
        <f t="shared" si="5"/>
        <v>3</v>
      </c>
      <c r="Y28" s="77">
        <f t="shared" si="5"/>
        <v>2</v>
      </c>
      <c r="Z28" s="77">
        <f t="shared" si="5"/>
        <v>2</v>
      </c>
      <c r="AA28" s="77">
        <f t="shared" si="5"/>
        <v>2</v>
      </c>
      <c r="AB28" s="77">
        <f t="shared" si="5"/>
        <v>0</v>
      </c>
      <c r="AC28" s="77">
        <f>COUNTA($T4:$T28)-SUM(W28:AB28)</f>
        <v>2</v>
      </c>
      <c r="AD28" s="77">
        <f>SUBTOTAL(9,W28:AC28)</f>
        <v>11</v>
      </c>
    </row>
    <row r="29" spans="1:30" ht="21" customHeight="1" x14ac:dyDescent="0.7">
      <c r="S29" s="70"/>
    </row>
  </sheetData>
  <sheetProtection formatCells="0" insertRows="0" sort="0" autoFilter="0"/>
  <autoFilter ref="A3:AD3">
    <sortState ref="A4:AD14">
      <sortCondition ref="C3"/>
    </sortState>
  </autoFilter>
  <mergeCells count="7">
    <mergeCell ref="AD26:AD27"/>
    <mergeCell ref="A1:G1"/>
    <mergeCell ref="K1:S1"/>
    <mergeCell ref="A2:G2"/>
    <mergeCell ref="V26:V27"/>
    <mergeCell ref="W26:AB26"/>
    <mergeCell ref="AC26:AC27"/>
  </mergeCells>
  <pageMargins left="1.3779527559055118" right="0.43307086614173229" top="1.1811023622047245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D33"/>
  <sheetViews>
    <sheetView zoomScale="70" zoomScaleNormal="70" zoomScalePageLayoutView="40" workbookViewId="0">
      <selection activeCell="H10" sqref="H10"/>
    </sheetView>
  </sheetViews>
  <sheetFormatPr defaultColWidth="9" defaultRowHeight="24.6" x14ac:dyDescent="0.7"/>
  <cols>
    <col min="1" max="1" width="5.3984375" style="8" customWidth="1"/>
    <col min="2" max="2" width="13.19921875" style="4" customWidth="1"/>
    <col min="3" max="3" width="7.19921875" style="4" customWidth="1"/>
    <col min="4" max="4" width="10.59765625" style="4" customWidth="1"/>
    <col min="5" max="5" width="10.69921875" style="4" customWidth="1"/>
    <col min="6" max="6" width="20.19921875" style="3" customWidth="1"/>
    <col min="7" max="7" width="7.8984375" style="8" customWidth="1"/>
    <col min="8" max="10" width="13.5" style="8" customWidth="1"/>
    <col min="11" max="11" width="3.59765625" style="1" customWidth="1"/>
    <col min="12" max="12" width="13.19921875" style="1" customWidth="1"/>
    <col min="13" max="13" width="28.19921875" style="1" customWidth="1"/>
    <col min="14" max="14" width="9.19921875" style="1" customWidth="1"/>
    <col min="15" max="15" width="6.09765625" style="1" customWidth="1"/>
    <col min="16" max="16" width="9.59765625" style="1" customWidth="1"/>
    <col min="17" max="17" width="11.19921875" style="86" customWidth="1"/>
    <col min="18" max="18" width="13.3984375" style="174" bestFit="1" customWidth="1"/>
    <col min="19" max="19" width="15.09765625" style="3" customWidth="1"/>
    <col min="20" max="20" width="11.09765625" style="1" customWidth="1"/>
    <col min="21" max="21" width="9" style="1" customWidth="1"/>
    <col min="22" max="22" width="16" style="1" customWidth="1"/>
    <col min="23" max="30" width="7" style="1" customWidth="1"/>
    <col min="31" max="16384" width="9" style="1"/>
  </cols>
  <sheetData>
    <row r="1" spans="1:30" s="67" customFormat="1" ht="24" customHeight="1" x14ac:dyDescent="0.7">
      <c r="A1" s="190" t="s">
        <v>406</v>
      </c>
      <c r="B1" s="190"/>
      <c r="C1" s="190"/>
      <c r="D1" s="190"/>
      <c r="E1" s="190"/>
      <c r="F1" s="190"/>
      <c r="G1" s="190"/>
      <c r="H1" s="74"/>
      <c r="I1" s="74"/>
      <c r="J1" s="74"/>
      <c r="K1" s="191" t="str">
        <f>A1</f>
        <v>รายชื่อนักเรียนโรงเรียนบ้านเหล่า    ปีการศึกษา 2566</v>
      </c>
      <c r="L1" s="191"/>
      <c r="M1" s="191"/>
      <c r="N1" s="191"/>
      <c r="O1" s="191"/>
      <c r="P1" s="191"/>
      <c r="Q1" s="191"/>
      <c r="R1" s="191"/>
      <c r="S1" s="191"/>
      <c r="V1" s="68"/>
      <c r="W1" s="68"/>
      <c r="X1" s="68"/>
    </row>
    <row r="2" spans="1:30" s="67" customFormat="1" ht="22.5" customHeight="1" x14ac:dyDescent="0.7">
      <c r="A2" s="190" t="s">
        <v>98</v>
      </c>
      <c r="B2" s="190"/>
      <c r="C2" s="190"/>
      <c r="D2" s="190"/>
      <c r="E2" s="190"/>
      <c r="F2" s="190"/>
      <c r="G2" s="190"/>
      <c r="H2" s="74"/>
      <c r="I2" s="74"/>
      <c r="J2" s="74"/>
      <c r="K2" s="78"/>
      <c r="L2" s="78"/>
      <c r="M2" s="78" t="str">
        <f>A2</f>
        <v>ชั้นประถมศึกษาปีที่ 6</v>
      </c>
      <c r="N2" s="78"/>
      <c r="O2" s="78"/>
      <c r="P2" s="78"/>
      <c r="Q2" s="87"/>
      <c r="R2" s="185"/>
      <c r="S2" s="66"/>
      <c r="V2" s="68"/>
      <c r="W2" s="68"/>
      <c r="X2" s="68"/>
    </row>
    <row r="3" spans="1:30" s="71" customFormat="1" ht="49.2" x14ac:dyDescent="0.7">
      <c r="A3" s="111" t="s">
        <v>3</v>
      </c>
      <c r="B3" s="112" t="s">
        <v>0</v>
      </c>
      <c r="C3" s="140"/>
      <c r="D3" s="141" t="s">
        <v>502</v>
      </c>
      <c r="E3" s="142" t="s">
        <v>259</v>
      </c>
      <c r="F3" s="112" t="s">
        <v>2</v>
      </c>
      <c r="G3" s="111" t="s">
        <v>237</v>
      </c>
      <c r="H3" s="79"/>
      <c r="I3" s="74"/>
      <c r="J3" s="74"/>
      <c r="K3" s="69" t="s">
        <v>3</v>
      </c>
      <c r="L3" s="69" t="s">
        <v>0</v>
      </c>
      <c r="M3" s="69" t="s">
        <v>1</v>
      </c>
      <c r="N3" s="69" t="s">
        <v>73</v>
      </c>
      <c r="O3" s="69" t="s">
        <v>74</v>
      </c>
      <c r="P3" s="69" t="s">
        <v>75</v>
      </c>
      <c r="Q3" s="84" t="s">
        <v>317</v>
      </c>
      <c r="R3" s="186" t="s">
        <v>79</v>
      </c>
      <c r="S3" s="69" t="s">
        <v>80</v>
      </c>
      <c r="V3" s="72" t="s">
        <v>258</v>
      </c>
      <c r="W3" s="72" t="s">
        <v>259</v>
      </c>
      <c r="X3" s="72"/>
    </row>
    <row r="4" spans="1:30" x14ac:dyDescent="0.7">
      <c r="A4" s="98">
        <v>1</v>
      </c>
      <c r="B4" s="95">
        <v>3440</v>
      </c>
      <c r="C4" s="99" t="s">
        <v>263</v>
      </c>
      <c r="D4" s="100" t="s">
        <v>276</v>
      </c>
      <c r="E4" s="132" t="s">
        <v>277</v>
      </c>
      <c r="F4" s="131" t="s">
        <v>55</v>
      </c>
      <c r="G4" s="166"/>
      <c r="H4" s="80"/>
      <c r="K4" s="7">
        <v>1</v>
      </c>
      <c r="L4" s="5">
        <f t="shared" ref="L4:L21" si="0">B4</f>
        <v>3440</v>
      </c>
      <c r="M4" s="6" t="str">
        <f t="shared" ref="M4:M21" si="1">C4&amp;D4&amp;"  "&amp;E4</f>
        <v>เด็กชายกรวิชญ์  โยธา</v>
      </c>
      <c r="N4" s="106">
        <v>25</v>
      </c>
      <c r="O4" s="106">
        <v>3</v>
      </c>
      <c r="P4" s="96" t="s">
        <v>76</v>
      </c>
      <c r="Q4" s="109" t="s">
        <v>77</v>
      </c>
      <c r="R4" s="171">
        <v>40794</v>
      </c>
      <c r="S4" s="106" t="s">
        <v>158</v>
      </c>
      <c r="T4" s="1" t="str">
        <f t="shared" ref="T4:T21" si="2">O4&amp;P4</f>
        <v>3บ้านเหล่า</v>
      </c>
      <c r="V4" s="6" t="str">
        <f t="shared" ref="V4:V21" si="3">C4&amp;D4</f>
        <v>เด็กชายกรวิชญ์</v>
      </c>
      <c r="W4" s="1" t="str">
        <f t="shared" ref="W4:W21" si="4">E4</f>
        <v>โยธา</v>
      </c>
    </row>
    <row r="5" spans="1:30" x14ac:dyDescent="0.7">
      <c r="A5" s="98">
        <v>2</v>
      </c>
      <c r="B5" s="95">
        <v>3441</v>
      </c>
      <c r="C5" s="99" t="s">
        <v>263</v>
      </c>
      <c r="D5" s="100" t="s">
        <v>278</v>
      </c>
      <c r="E5" s="132" t="s">
        <v>274</v>
      </c>
      <c r="F5" s="131" t="s">
        <v>56</v>
      </c>
      <c r="G5" s="166"/>
      <c r="H5" s="80"/>
      <c r="K5" s="7">
        <v>2</v>
      </c>
      <c r="L5" s="5">
        <f t="shared" si="0"/>
        <v>3441</v>
      </c>
      <c r="M5" s="6" t="str">
        <f t="shared" si="1"/>
        <v>เด็กชายณัฐพล  ป๊อกบุญเรือง</v>
      </c>
      <c r="N5" s="106">
        <v>71</v>
      </c>
      <c r="O5" s="106">
        <v>2</v>
      </c>
      <c r="P5" s="96" t="s">
        <v>76</v>
      </c>
      <c r="Q5" s="109" t="s">
        <v>77</v>
      </c>
      <c r="R5" s="171">
        <v>40864</v>
      </c>
      <c r="S5" s="106" t="s">
        <v>189</v>
      </c>
      <c r="T5" s="1" t="str">
        <f t="shared" si="2"/>
        <v>2บ้านเหล่า</v>
      </c>
      <c r="V5" s="6" t="str">
        <f t="shared" si="3"/>
        <v>เด็กชายณัฐพล</v>
      </c>
      <c r="W5" s="1" t="str">
        <f t="shared" si="4"/>
        <v>ป๊อกบุญเรือง</v>
      </c>
    </row>
    <row r="6" spans="1:30" x14ac:dyDescent="0.7">
      <c r="A6" s="98">
        <v>3</v>
      </c>
      <c r="B6" s="95">
        <v>3442</v>
      </c>
      <c r="C6" s="99" t="s">
        <v>263</v>
      </c>
      <c r="D6" s="100" t="s">
        <v>279</v>
      </c>
      <c r="E6" s="132" t="s">
        <v>280</v>
      </c>
      <c r="F6" s="131" t="s">
        <v>57</v>
      </c>
      <c r="G6" s="166"/>
      <c r="H6" s="80"/>
      <c r="K6" s="7">
        <v>3</v>
      </c>
      <c r="L6" s="5">
        <f t="shared" si="0"/>
        <v>3442</v>
      </c>
      <c r="M6" s="6" t="str">
        <f t="shared" si="1"/>
        <v>เด็กชายณัฐภูมิ  ไชยคำ</v>
      </c>
      <c r="N6" s="106">
        <v>22</v>
      </c>
      <c r="O6" s="106">
        <v>2</v>
      </c>
      <c r="P6" s="96" t="s">
        <v>76</v>
      </c>
      <c r="Q6" s="109" t="s">
        <v>77</v>
      </c>
      <c r="R6" s="171">
        <v>40967</v>
      </c>
      <c r="S6" s="106" t="s">
        <v>136</v>
      </c>
      <c r="T6" s="1" t="str">
        <f t="shared" si="2"/>
        <v>2บ้านเหล่า</v>
      </c>
      <c r="V6" s="6" t="str">
        <f t="shared" si="3"/>
        <v>เด็กชายณัฐภูมิ</v>
      </c>
      <c r="W6" s="1" t="str">
        <f t="shared" si="4"/>
        <v>ไชยคำ</v>
      </c>
    </row>
    <row r="7" spans="1:30" x14ac:dyDescent="0.7">
      <c r="A7" s="98">
        <v>4</v>
      </c>
      <c r="B7" s="95">
        <v>3567</v>
      </c>
      <c r="C7" s="99" t="s">
        <v>263</v>
      </c>
      <c r="D7" s="100" t="s">
        <v>295</v>
      </c>
      <c r="E7" s="132" t="s">
        <v>275</v>
      </c>
      <c r="F7" s="131" t="s">
        <v>232</v>
      </c>
      <c r="G7" s="166"/>
      <c r="H7" s="103"/>
      <c r="I7" s="104"/>
      <c r="J7" s="104"/>
      <c r="K7" s="7">
        <v>4</v>
      </c>
      <c r="L7" s="95">
        <f t="shared" si="0"/>
        <v>3567</v>
      </c>
      <c r="M7" s="96" t="str">
        <f t="shared" si="1"/>
        <v>เด็กชายเดโชชัย  สงวนทรัพย์</v>
      </c>
      <c r="N7" s="106">
        <v>72</v>
      </c>
      <c r="O7" s="106">
        <v>2</v>
      </c>
      <c r="P7" s="106" t="s">
        <v>77</v>
      </c>
      <c r="Q7" s="109" t="s">
        <v>77</v>
      </c>
      <c r="R7" s="171">
        <v>40722</v>
      </c>
      <c r="S7" s="106" t="s">
        <v>231</v>
      </c>
      <c r="T7" s="97" t="str">
        <f t="shared" si="2"/>
        <v>2แม่ใจ</v>
      </c>
      <c r="U7" s="97"/>
      <c r="V7" s="96" t="str">
        <f t="shared" si="3"/>
        <v>เด็กชายเดโชชัย</v>
      </c>
      <c r="W7" s="97" t="str">
        <f t="shared" si="4"/>
        <v>สงวนทรัพย์</v>
      </c>
      <c r="X7" s="97"/>
      <c r="Y7" s="97"/>
      <c r="Z7" s="97"/>
      <c r="AA7" s="97"/>
      <c r="AB7" s="97"/>
      <c r="AC7" s="97"/>
      <c r="AD7" s="97"/>
    </row>
    <row r="8" spans="1:30" x14ac:dyDescent="0.7">
      <c r="A8" s="98">
        <v>5</v>
      </c>
      <c r="B8" s="95">
        <v>3448</v>
      </c>
      <c r="C8" s="99" t="s">
        <v>263</v>
      </c>
      <c r="D8" s="100" t="s">
        <v>281</v>
      </c>
      <c r="E8" s="132" t="s">
        <v>274</v>
      </c>
      <c r="F8" s="131" t="s">
        <v>63</v>
      </c>
      <c r="G8" s="166"/>
      <c r="H8" s="103"/>
      <c r="I8" s="104"/>
      <c r="J8" s="104"/>
      <c r="K8" s="7">
        <v>5</v>
      </c>
      <c r="L8" s="95">
        <f t="shared" si="0"/>
        <v>3448</v>
      </c>
      <c r="M8" s="96" t="str">
        <f t="shared" si="1"/>
        <v>เด็กชายเทพนรินทร์  ป๊อกบุญเรือง</v>
      </c>
      <c r="N8" s="106">
        <v>79</v>
      </c>
      <c r="O8" s="106">
        <v>2</v>
      </c>
      <c r="P8" s="96" t="s">
        <v>76</v>
      </c>
      <c r="Q8" s="109" t="s">
        <v>77</v>
      </c>
      <c r="R8" s="171">
        <v>40801</v>
      </c>
      <c r="S8" s="106" t="s">
        <v>159</v>
      </c>
      <c r="T8" s="97" t="str">
        <f t="shared" si="2"/>
        <v>2บ้านเหล่า</v>
      </c>
      <c r="U8" s="97"/>
      <c r="V8" s="96" t="str">
        <f t="shared" si="3"/>
        <v>เด็กชายเทพนรินทร์</v>
      </c>
      <c r="W8" s="97" t="str">
        <f t="shared" si="4"/>
        <v>ป๊อกบุญเรือง</v>
      </c>
      <c r="X8" s="97"/>
      <c r="Y8" s="97"/>
      <c r="Z8" s="97"/>
      <c r="AA8" s="97"/>
      <c r="AB8" s="97"/>
      <c r="AC8" s="97"/>
      <c r="AD8" s="97"/>
    </row>
    <row r="9" spans="1:30" s="97" customFormat="1" x14ac:dyDescent="0.7">
      <c r="A9" s="98">
        <v>6</v>
      </c>
      <c r="B9" s="95">
        <v>3443</v>
      </c>
      <c r="C9" s="99" t="s">
        <v>263</v>
      </c>
      <c r="D9" s="100" t="s">
        <v>282</v>
      </c>
      <c r="E9" s="132" t="s">
        <v>283</v>
      </c>
      <c r="F9" s="131" t="s">
        <v>58</v>
      </c>
      <c r="G9" s="166"/>
      <c r="H9" s="80"/>
      <c r="I9" s="8"/>
      <c r="J9" s="8"/>
      <c r="K9" s="7">
        <v>6</v>
      </c>
      <c r="L9" s="5">
        <f t="shared" si="0"/>
        <v>3443</v>
      </c>
      <c r="M9" s="6" t="str">
        <f t="shared" si="1"/>
        <v>เด็กชายธีรภัทร  หลวงยศ</v>
      </c>
      <c r="N9" s="106">
        <v>79</v>
      </c>
      <c r="O9" s="106">
        <v>12</v>
      </c>
      <c r="P9" s="96" t="s">
        <v>76</v>
      </c>
      <c r="Q9" s="109" t="s">
        <v>77</v>
      </c>
      <c r="R9" s="171">
        <v>40886</v>
      </c>
      <c r="S9" s="106" t="s">
        <v>151</v>
      </c>
      <c r="T9" s="1" t="str">
        <f t="shared" si="2"/>
        <v>12บ้านเหล่า</v>
      </c>
      <c r="U9" s="1"/>
      <c r="V9" s="6" t="str">
        <f t="shared" si="3"/>
        <v>เด็กชายธีรภัทร</v>
      </c>
      <c r="W9" s="1" t="str">
        <f t="shared" si="4"/>
        <v>หลวงยศ</v>
      </c>
      <c r="X9" s="1"/>
      <c r="Y9" s="1"/>
      <c r="Z9" s="1"/>
      <c r="AA9" s="1"/>
      <c r="AB9" s="1"/>
      <c r="AC9" s="1"/>
      <c r="AD9" s="1"/>
    </row>
    <row r="10" spans="1:30" s="97" customFormat="1" x14ac:dyDescent="0.7">
      <c r="A10" s="98">
        <v>7</v>
      </c>
      <c r="B10" s="95">
        <v>3446</v>
      </c>
      <c r="C10" s="99" t="s">
        <v>263</v>
      </c>
      <c r="D10" s="100" t="s">
        <v>284</v>
      </c>
      <c r="E10" s="132" t="s">
        <v>285</v>
      </c>
      <c r="F10" s="131" t="s">
        <v>61</v>
      </c>
      <c r="G10" s="166"/>
      <c r="H10" s="103"/>
      <c r="I10" s="104"/>
      <c r="J10" s="104"/>
      <c r="K10" s="7">
        <v>7</v>
      </c>
      <c r="L10" s="95">
        <f t="shared" si="0"/>
        <v>3446</v>
      </c>
      <c r="M10" s="96" t="str">
        <f t="shared" si="1"/>
        <v>เด็กชายพงศธร  แก้วแสง</v>
      </c>
      <c r="N10" s="106" t="s">
        <v>131</v>
      </c>
      <c r="O10" s="106">
        <v>0</v>
      </c>
      <c r="P10" s="96" t="s">
        <v>132</v>
      </c>
      <c r="Q10" s="133" t="s">
        <v>490</v>
      </c>
      <c r="R10" s="171">
        <v>40861</v>
      </c>
      <c r="S10" s="106" t="s">
        <v>93</v>
      </c>
      <c r="T10" s="97" t="str">
        <f t="shared" si="2"/>
        <v>0บางโคล่</v>
      </c>
      <c r="V10" s="96" t="str">
        <f t="shared" si="3"/>
        <v>เด็กชายพงศธร</v>
      </c>
      <c r="W10" s="97" t="str">
        <f t="shared" si="4"/>
        <v>แก้วแสง</v>
      </c>
    </row>
    <row r="11" spans="1:30" s="97" customFormat="1" x14ac:dyDescent="0.7">
      <c r="A11" s="98">
        <v>8</v>
      </c>
      <c r="B11" s="95">
        <v>3444</v>
      </c>
      <c r="C11" s="99" t="s">
        <v>263</v>
      </c>
      <c r="D11" s="100" t="s">
        <v>286</v>
      </c>
      <c r="E11" s="132" t="s">
        <v>287</v>
      </c>
      <c r="F11" s="131" t="s">
        <v>59</v>
      </c>
      <c r="G11" s="166"/>
      <c r="H11" s="80"/>
      <c r="I11" s="8"/>
      <c r="J11" s="8"/>
      <c r="K11" s="7">
        <v>8</v>
      </c>
      <c r="L11" s="5">
        <f t="shared" si="0"/>
        <v>3444</v>
      </c>
      <c r="M11" s="6" t="str">
        <f t="shared" si="1"/>
        <v>เด็กชายพงษ์พัฒน์  ช่างล้อ</v>
      </c>
      <c r="N11" s="106">
        <v>94</v>
      </c>
      <c r="O11" s="106">
        <v>14</v>
      </c>
      <c r="P11" s="96" t="s">
        <v>76</v>
      </c>
      <c r="Q11" s="109" t="s">
        <v>77</v>
      </c>
      <c r="R11" s="171">
        <v>40770</v>
      </c>
      <c r="S11" s="106"/>
      <c r="T11" s="1" t="str">
        <f t="shared" si="2"/>
        <v>14บ้านเหล่า</v>
      </c>
      <c r="U11" s="1"/>
      <c r="V11" s="6" t="str">
        <f t="shared" si="3"/>
        <v>เด็กชายพงษ์พัฒน์</v>
      </c>
      <c r="W11" s="1" t="str">
        <f t="shared" si="4"/>
        <v>ช่างล้อ</v>
      </c>
      <c r="X11" s="1"/>
      <c r="Y11" s="1"/>
      <c r="Z11" s="1"/>
      <c r="AA11" s="1"/>
      <c r="AB11" s="1"/>
      <c r="AC11" s="1"/>
      <c r="AD11" s="1"/>
    </row>
    <row r="12" spans="1:30" s="97" customFormat="1" x14ac:dyDescent="0.7">
      <c r="A12" s="98">
        <v>9</v>
      </c>
      <c r="B12" s="95">
        <v>3445</v>
      </c>
      <c r="C12" s="117" t="s">
        <v>263</v>
      </c>
      <c r="D12" s="118" t="s">
        <v>288</v>
      </c>
      <c r="E12" s="130" t="s">
        <v>287</v>
      </c>
      <c r="F12" s="131" t="s">
        <v>60</v>
      </c>
      <c r="G12" s="166"/>
      <c r="H12" s="103"/>
      <c r="I12" s="104"/>
      <c r="J12" s="104"/>
      <c r="K12" s="7">
        <v>9</v>
      </c>
      <c r="L12" s="95">
        <f t="shared" si="0"/>
        <v>3445</v>
      </c>
      <c r="M12" s="96" t="str">
        <f t="shared" si="1"/>
        <v>เด็กชายพงษ์ศักดิ์  ช่างล้อ</v>
      </c>
      <c r="N12" s="106">
        <v>94</v>
      </c>
      <c r="O12" s="106">
        <v>14</v>
      </c>
      <c r="P12" s="96" t="s">
        <v>76</v>
      </c>
      <c r="Q12" s="109" t="s">
        <v>77</v>
      </c>
      <c r="R12" s="171">
        <v>40770</v>
      </c>
      <c r="S12" s="106"/>
      <c r="T12" s="97" t="str">
        <f t="shared" si="2"/>
        <v>14บ้านเหล่า</v>
      </c>
      <c r="V12" s="96" t="str">
        <f t="shared" si="3"/>
        <v>เด็กชายพงษ์ศักดิ์</v>
      </c>
      <c r="W12" s="97" t="str">
        <f t="shared" si="4"/>
        <v>ช่างล้อ</v>
      </c>
    </row>
    <row r="13" spans="1:30" s="97" customFormat="1" x14ac:dyDescent="0.7">
      <c r="A13" s="98">
        <v>10</v>
      </c>
      <c r="B13" s="95">
        <v>3447</v>
      </c>
      <c r="C13" s="99" t="s">
        <v>263</v>
      </c>
      <c r="D13" s="100" t="s">
        <v>289</v>
      </c>
      <c r="E13" s="132" t="s">
        <v>290</v>
      </c>
      <c r="F13" s="131" t="s">
        <v>62</v>
      </c>
      <c r="G13" s="166"/>
      <c r="H13" s="103"/>
      <c r="I13" s="104"/>
      <c r="J13" s="104"/>
      <c r="K13" s="7">
        <v>10</v>
      </c>
      <c r="L13" s="95">
        <f t="shared" si="0"/>
        <v>3447</v>
      </c>
      <c r="M13" s="96" t="str">
        <f t="shared" si="1"/>
        <v>เด็กชายภูมินันท์  ตะวิจัง</v>
      </c>
      <c r="N13" s="106">
        <v>62</v>
      </c>
      <c r="O13" s="106">
        <v>12</v>
      </c>
      <c r="P13" s="96" t="s">
        <v>76</v>
      </c>
      <c r="Q13" s="109" t="s">
        <v>77</v>
      </c>
      <c r="R13" s="171">
        <v>40779</v>
      </c>
      <c r="S13" s="106"/>
      <c r="T13" s="97" t="str">
        <f t="shared" si="2"/>
        <v>12บ้านเหล่า</v>
      </c>
      <c r="V13" s="96" t="str">
        <f t="shared" si="3"/>
        <v>เด็กชายภูมินันท์</v>
      </c>
      <c r="W13" s="97" t="str">
        <f t="shared" si="4"/>
        <v>ตะวิจัง</v>
      </c>
    </row>
    <row r="14" spans="1:30" s="97" customFormat="1" x14ac:dyDescent="0.7">
      <c r="A14" s="98">
        <v>11</v>
      </c>
      <c r="B14" s="95">
        <v>3449</v>
      </c>
      <c r="C14" s="99" t="s">
        <v>263</v>
      </c>
      <c r="D14" s="100" t="s">
        <v>291</v>
      </c>
      <c r="E14" s="132" t="s">
        <v>292</v>
      </c>
      <c r="F14" s="131" t="s">
        <v>64</v>
      </c>
      <c r="G14" s="166"/>
      <c r="H14" s="103"/>
      <c r="I14" s="104"/>
      <c r="J14" s="104"/>
      <c r="K14" s="7">
        <v>11</v>
      </c>
      <c r="L14" s="95">
        <f t="shared" si="0"/>
        <v>3449</v>
      </c>
      <c r="M14" s="96" t="str">
        <f t="shared" si="1"/>
        <v>เด็กชายไมตรี  บัวเชย</v>
      </c>
      <c r="N14" s="106">
        <v>111</v>
      </c>
      <c r="O14" s="106">
        <v>8</v>
      </c>
      <c r="P14" s="96" t="s">
        <v>76</v>
      </c>
      <c r="Q14" s="109" t="s">
        <v>77</v>
      </c>
      <c r="R14" s="171">
        <v>40642</v>
      </c>
      <c r="S14" s="106" t="s">
        <v>94</v>
      </c>
      <c r="T14" s="97" t="str">
        <f t="shared" si="2"/>
        <v>8บ้านเหล่า</v>
      </c>
      <c r="V14" s="96" t="str">
        <f t="shared" si="3"/>
        <v>เด็กชายไมตรี</v>
      </c>
      <c r="W14" s="97" t="str">
        <f t="shared" si="4"/>
        <v>บัวเชย</v>
      </c>
    </row>
    <row r="15" spans="1:30" s="97" customFormat="1" x14ac:dyDescent="0.7">
      <c r="A15" s="98">
        <v>12</v>
      </c>
      <c r="B15" s="95">
        <v>3482</v>
      </c>
      <c r="C15" s="99" t="s">
        <v>263</v>
      </c>
      <c r="D15" s="100" t="s">
        <v>293</v>
      </c>
      <c r="E15" s="132" t="s">
        <v>294</v>
      </c>
      <c r="F15" s="131" t="s">
        <v>65</v>
      </c>
      <c r="G15" s="166"/>
      <c r="H15" s="103"/>
      <c r="I15" s="104"/>
      <c r="J15" s="104"/>
      <c r="K15" s="7">
        <v>12</v>
      </c>
      <c r="L15" s="95">
        <f t="shared" si="0"/>
        <v>3482</v>
      </c>
      <c r="M15" s="96" t="str">
        <f t="shared" si="1"/>
        <v>เด็กชายวีรากร  ศรีแก้ว</v>
      </c>
      <c r="N15" s="106" t="s">
        <v>78</v>
      </c>
      <c r="O15" s="106">
        <v>12</v>
      </c>
      <c r="P15" s="96" t="s">
        <v>76</v>
      </c>
      <c r="Q15" s="109" t="s">
        <v>77</v>
      </c>
      <c r="R15" s="171">
        <v>40888</v>
      </c>
      <c r="S15" s="106"/>
      <c r="T15" s="97" t="str">
        <f t="shared" si="2"/>
        <v>12บ้านเหล่า</v>
      </c>
      <c r="V15" s="96" t="str">
        <f t="shared" si="3"/>
        <v>เด็กชายวีรากร</v>
      </c>
      <c r="W15" s="97" t="str">
        <f t="shared" si="4"/>
        <v>ศรีแก้ว</v>
      </c>
    </row>
    <row r="16" spans="1:30" s="97" customFormat="1" x14ac:dyDescent="0.7">
      <c r="A16" s="98">
        <v>13</v>
      </c>
      <c r="B16" s="95">
        <v>3451</v>
      </c>
      <c r="C16" s="99" t="s">
        <v>264</v>
      </c>
      <c r="D16" s="100" t="s">
        <v>296</v>
      </c>
      <c r="E16" s="132" t="s">
        <v>297</v>
      </c>
      <c r="F16" s="131" t="s">
        <v>66</v>
      </c>
      <c r="G16" s="166"/>
      <c r="H16" s="103"/>
      <c r="I16" s="104"/>
      <c r="J16" s="104"/>
      <c r="K16" s="7">
        <v>13</v>
      </c>
      <c r="L16" s="95">
        <f t="shared" si="0"/>
        <v>3451</v>
      </c>
      <c r="M16" s="96" t="str">
        <f t="shared" si="1"/>
        <v>เด็กหญิงชนนิกานต์  จุมปาคำ</v>
      </c>
      <c r="N16" s="106">
        <v>100</v>
      </c>
      <c r="O16" s="106">
        <v>2</v>
      </c>
      <c r="P16" s="96" t="s">
        <v>76</v>
      </c>
      <c r="Q16" s="109" t="s">
        <v>77</v>
      </c>
      <c r="R16" s="171">
        <v>40984</v>
      </c>
      <c r="S16" s="106" t="s">
        <v>190</v>
      </c>
      <c r="T16" s="97" t="str">
        <f t="shared" si="2"/>
        <v>2บ้านเหล่า</v>
      </c>
      <c r="V16" s="96" t="str">
        <f t="shared" si="3"/>
        <v>เด็กหญิงชนนิกานต์</v>
      </c>
      <c r="W16" s="97" t="str">
        <f t="shared" si="4"/>
        <v>จุมปาคำ</v>
      </c>
    </row>
    <row r="17" spans="1:30" s="97" customFormat="1" x14ac:dyDescent="0.7">
      <c r="A17" s="98">
        <v>14</v>
      </c>
      <c r="B17" s="95">
        <v>3516</v>
      </c>
      <c r="C17" s="99" t="s">
        <v>264</v>
      </c>
      <c r="D17" s="100" t="s">
        <v>298</v>
      </c>
      <c r="E17" s="132" t="s">
        <v>299</v>
      </c>
      <c r="F17" s="131" t="s">
        <v>70</v>
      </c>
      <c r="G17" s="166"/>
      <c r="H17" s="103"/>
      <c r="I17" s="104"/>
      <c r="J17" s="104"/>
      <c r="K17" s="7">
        <v>14</v>
      </c>
      <c r="L17" s="95">
        <f t="shared" si="0"/>
        <v>3516</v>
      </c>
      <c r="M17" s="96" t="str">
        <f t="shared" si="1"/>
        <v>เด็กหญิงพิชชาพร  สุจิธรรม</v>
      </c>
      <c r="N17" s="106">
        <v>117</v>
      </c>
      <c r="O17" s="106">
        <v>4</v>
      </c>
      <c r="P17" s="96" t="s">
        <v>76</v>
      </c>
      <c r="Q17" s="109" t="s">
        <v>77</v>
      </c>
      <c r="R17" s="171">
        <v>40822</v>
      </c>
      <c r="S17" s="106" t="s">
        <v>191</v>
      </c>
      <c r="T17" s="97" t="str">
        <f t="shared" si="2"/>
        <v>4บ้านเหล่า</v>
      </c>
      <c r="V17" s="96" t="str">
        <f t="shared" si="3"/>
        <v>เด็กหญิงพิชชาพร</v>
      </c>
      <c r="W17" s="97" t="str">
        <f t="shared" si="4"/>
        <v>สุจิธรรม</v>
      </c>
    </row>
    <row r="18" spans="1:30" s="97" customFormat="1" x14ac:dyDescent="0.7">
      <c r="A18" s="98">
        <v>15</v>
      </c>
      <c r="B18" s="95">
        <v>3453</v>
      </c>
      <c r="C18" s="99" t="s">
        <v>264</v>
      </c>
      <c r="D18" s="100" t="s">
        <v>300</v>
      </c>
      <c r="E18" s="132" t="s">
        <v>262</v>
      </c>
      <c r="F18" s="131" t="s">
        <v>67</v>
      </c>
      <c r="G18" s="166"/>
      <c r="H18" s="103"/>
      <c r="I18" s="104"/>
      <c r="J18" s="104"/>
      <c r="K18" s="7">
        <v>15</v>
      </c>
      <c r="L18" s="95">
        <f t="shared" si="0"/>
        <v>3453</v>
      </c>
      <c r="M18" s="96" t="str">
        <f t="shared" si="1"/>
        <v>เด็กหญิงภัทรพรรณ  ใจจม</v>
      </c>
      <c r="N18" s="106">
        <v>63</v>
      </c>
      <c r="O18" s="106">
        <v>4</v>
      </c>
      <c r="P18" s="96" t="s">
        <v>76</v>
      </c>
      <c r="Q18" s="109" t="s">
        <v>77</v>
      </c>
      <c r="R18" s="171">
        <v>40835</v>
      </c>
      <c r="S18" s="106" t="s">
        <v>95</v>
      </c>
      <c r="T18" s="97" t="str">
        <f t="shared" si="2"/>
        <v>4บ้านเหล่า</v>
      </c>
      <c r="V18" s="96" t="str">
        <f t="shared" si="3"/>
        <v>เด็กหญิงภัทรพรรณ</v>
      </c>
      <c r="W18" s="97" t="str">
        <f t="shared" si="4"/>
        <v>ใจจม</v>
      </c>
    </row>
    <row r="19" spans="1:30" s="97" customFormat="1" x14ac:dyDescent="0.7">
      <c r="A19" s="98">
        <v>16</v>
      </c>
      <c r="B19" s="95">
        <v>3454</v>
      </c>
      <c r="C19" s="99" t="s">
        <v>264</v>
      </c>
      <c r="D19" s="100" t="s">
        <v>301</v>
      </c>
      <c r="E19" s="132" t="s">
        <v>302</v>
      </c>
      <c r="F19" s="131" t="s">
        <v>68</v>
      </c>
      <c r="G19" s="166"/>
      <c r="H19" s="103"/>
      <c r="I19" s="104"/>
      <c r="J19" s="104"/>
      <c r="K19" s="7">
        <v>16</v>
      </c>
      <c r="L19" s="95">
        <f t="shared" si="0"/>
        <v>3454</v>
      </c>
      <c r="M19" s="96" t="str">
        <f t="shared" si="1"/>
        <v>เด็กหญิงวรัญญา  สันภูวัน</v>
      </c>
      <c r="N19" s="106">
        <v>11</v>
      </c>
      <c r="O19" s="106">
        <v>3</v>
      </c>
      <c r="P19" s="96" t="s">
        <v>76</v>
      </c>
      <c r="Q19" s="109" t="s">
        <v>77</v>
      </c>
      <c r="R19" s="171">
        <v>40750</v>
      </c>
      <c r="S19" s="106" t="s">
        <v>193</v>
      </c>
      <c r="T19" s="97" t="str">
        <f t="shared" si="2"/>
        <v>3บ้านเหล่า</v>
      </c>
      <c r="V19" s="96" t="str">
        <f t="shared" si="3"/>
        <v>เด็กหญิงวรัญญา</v>
      </c>
      <c r="W19" s="97" t="str">
        <f t="shared" si="4"/>
        <v>สันภูวัน</v>
      </c>
    </row>
    <row r="20" spans="1:30" s="97" customFormat="1" x14ac:dyDescent="0.7">
      <c r="A20" s="98">
        <v>17</v>
      </c>
      <c r="B20" s="95">
        <v>3569</v>
      </c>
      <c r="C20" s="99" t="s">
        <v>264</v>
      </c>
      <c r="D20" s="100" t="s">
        <v>304</v>
      </c>
      <c r="E20" s="132" t="s">
        <v>305</v>
      </c>
      <c r="F20" s="131" t="s">
        <v>233</v>
      </c>
      <c r="G20" s="166"/>
      <c r="H20" s="103"/>
      <c r="I20" s="104"/>
      <c r="J20" s="104"/>
      <c r="K20" s="7">
        <v>17</v>
      </c>
      <c r="L20" s="95">
        <f t="shared" si="0"/>
        <v>3569</v>
      </c>
      <c r="M20" s="96" t="str">
        <f t="shared" si="1"/>
        <v>เด็กหญิงวิชาดา  โลจันทร์ต๊ะ</v>
      </c>
      <c r="N20" s="106">
        <v>159</v>
      </c>
      <c r="O20" s="106">
        <v>3</v>
      </c>
      <c r="P20" s="96" t="s">
        <v>76</v>
      </c>
      <c r="Q20" s="109" t="s">
        <v>77</v>
      </c>
      <c r="R20" s="171">
        <v>40897</v>
      </c>
      <c r="S20" s="106"/>
      <c r="T20" s="97" t="str">
        <f t="shared" si="2"/>
        <v>3บ้านเหล่า</v>
      </c>
      <c r="V20" s="96" t="str">
        <f t="shared" si="3"/>
        <v>เด็กหญิงวิชาดา</v>
      </c>
      <c r="W20" s="97" t="str">
        <f t="shared" si="4"/>
        <v>โลจันทร์ต๊ะ</v>
      </c>
    </row>
    <row r="21" spans="1:30" s="97" customFormat="1" x14ac:dyDescent="0.7">
      <c r="A21" s="98">
        <v>18</v>
      </c>
      <c r="B21" s="95">
        <v>3455</v>
      </c>
      <c r="C21" s="99" t="s">
        <v>264</v>
      </c>
      <c r="D21" s="100" t="s">
        <v>303</v>
      </c>
      <c r="E21" s="132" t="s">
        <v>274</v>
      </c>
      <c r="F21" s="131" t="s">
        <v>69</v>
      </c>
      <c r="G21" s="166"/>
      <c r="H21" s="103"/>
      <c r="I21" s="104"/>
      <c r="J21" s="104"/>
      <c r="K21" s="7">
        <v>18</v>
      </c>
      <c r="L21" s="95">
        <f t="shared" si="0"/>
        <v>3455</v>
      </c>
      <c r="M21" s="96" t="str">
        <f t="shared" si="1"/>
        <v>เด็กหญิงหทัยกาญจน์  ป๊อกบุญเรือง</v>
      </c>
      <c r="N21" s="106">
        <v>79</v>
      </c>
      <c r="O21" s="106">
        <v>2</v>
      </c>
      <c r="P21" s="96" t="s">
        <v>76</v>
      </c>
      <c r="Q21" s="109" t="s">
        <v>77</v>
      </c>
      <c r="R21" s="171">
        <v>40886</v>
      </c>
      <c r="S21" s="106" t="s">
        <v>192</v>
      </c>
      <c r="T21" s="97" t="str">
        <f t="shared" si="2"/>
        <v>2บ้านเหล่า</v>
      </c>
      <c r="V21" s="96" t="str">
        <f t="shared" si="3"/>
        <v>เด็กหญิงหทัยกาญจน์</v>
      </c>
      <c r="W21" s="97" t="str">
        <f t="shared" si="4"/>
        <v>ป๊อกบุญเรือง</v>
      </c>
    </row>
    <row r="22" spans="1:30" s="97" customFormat="1" ht="19.5" customHeight="1" x14ac:dyDescent="0.7">
      <c r="A22" s="104"/>
      <c r="B22" s="125"/>
      <c r="C22" s="125"/>
      <c r="D22" s="125"/>
      <c r="E22" s="125"/>
      <c r="F22" s="125"/>
      <c r="G22" s="182"/>
      <c r="H22" s="104"/>
      <c r="I22" s="104"/>
      <c r="J22" s="104"/>
      <c r="Q22" s="134"/>
      <c r="R22" s="173"/>
      <c r="T22" s="135"/>
      <c r="U22" s="135"/>
      <c r="V22" s="136"/>
    </row>
    <row r="23" spans="1:30" s="97" customFormat="1" ht="19.5" customHeight="1" x14ac:dyDescent="0.7">
      <c r="A23" s="104"/>
      <c r="B23" s="125"/>
      <c r="C23" s="125"/>
      <c r="D23" s="125"/>
      <c r="E23" s="125"/>
      <c r="F23" s="125"/>
      <c r="G23" s="182"/>
      <c r="H23" s="104"/>
      <c r="I23" s="104"/>
      <c r="J23" s="104"/>
      <c r="Q23" s="134"/>
      <c r="R23" s="173"/>
      <c r="T23" s="135"/>
      <c r="U23" s="135"/>
      <c r="V23" s="136"/>
    </row>
    <row r="24" spans="1:30" s="97" customFormat="1" ht="19.5" customHeight="1" x14ac:dyDescent="0.7">
      <c r="A24" s="104"/>
      <c r="B24" s="125"/>
      <c r="C24" s="125"/>
      <c r="D24" s="125"/>
      <c r="E24" s="125"/>
      <c r="F24" s="125"/>
      <c r="G24" s="182"/>
      <c r="H24" s="104"/>
      <c r="I24" s="104"/>
      <c r="J24" s="104"/>
      <c r="Q24" s="134"/>
      <c r="R24" s="173"/>
      <c r="T24" s="135"/>
      <c r="U24" s="135"/>
      <c r="V24" s="136"/>
    </row>
    <row r="25" spans="1:30" s="97" customFormat="1" ht="21" customHeight="1" x14ac:dyDescent="0.7">
      <c r="A25" s="104"/>
      <c r="B25" s="125"/>
      <c r="G25" s="104"/>
      <c r="H25" s="104"/>
      <c r="I25" s="104"/>
      <c r="J25" s="104"/>
      <c r="N25" s="137"/>
      <c r="O25" s="138"/>
      <c r="P25" s="138"/>
      <c r="Q25" s="139"/>
      <c r="R25" s="173"/>
      <c r="S25" s="138"/>
      <c r="T25" s="138"/>
      <c r="U25" s="138"/>
      <c r="V25" s="135"/>
      <c r="W25" s="135"/>
      <c r="X25" s="135"/>
      <c r="Y25" s="135"/>
      <c r="Z25" s="135"/>
      <c r="AA25" s="135"/>
      <c r="AB25" s="135"/>
      <c r="AC25" s="135"/>
      <c r="AD25" s="135"/>
    </row>
    <row r="26" spans="1:30" ht="21" customHeight="1" x14ac:dyDescent="0.7">
      <c r="D26" s="75" t="s">
        <v>318</v>
      </c>
      <c r="E26" s="73"/>
      <c r="F26" s="73"/>
      <c r="Q26" s="85"/>
      <c r="S26" s="70"/>
      <c r="V26" s="192" t="s">
        <v>219</v>
      </c>
      <c r="W26" s="193" t="s">
        <v>224</v>
      </c>
      <c r="X26" s="193"/>
      <c r="Y26" s="193"/>
      <c r="Z26" s="193"/>
      <c r="AA26" s="193"/>
      <c r="AB26" s="193"/>
      <c r="AC26" s="194" t="s">
        <v>227</v>
      </c>
      <c r="AD26" s="188" t="s">
        <v>215</v>
      </c>
    </row>
    <row r="27" spans="1:30" ht="21" customHeight="1" x14ac:dyDescent="0.7">
      <c r="D27" s="2" t="s">
        <v>107</v>
      </c>
      <c r="E27" s="2" t="s">
        <v>108</v>
      </c>
      <c r="F27" s="2" t="s">
        <v>215</v>
      </c>
      <c r="Q27" s="85"/>
      <c r="S27" s="70"/>
      <c r="V27" s="192"/>
      <c r="W27" s="60" t="s">
        <v>195</v>
      </c>
      <c r="X27" s="60" t="s">
        <v>196</v>
      </c>
      <c r="Y27" s="60" t="s">
        <v>197</v>
      </c>
      <c r="Z27" s="60" t="s">
        <v>198</v>
      </c>
      <c r="AA27" s="60" t="s">
        <v>199</v>
      </c>
      <c r="AB27" s="60" t="s">
        <v>200</v>
      </c>
      <c r="AC27" s="195"/>
      <c r="AD27" s="189"/>
    </row>
    <row r="28" spans="1:30" ht="21" customHeight="1" x14ac:dyDescent="0.7">
      <c r="D28" s="2">
        <f>COUNTIF(C4:C28,"เด็กชาย")</f>
        <v>12</v>
      </c>
      <c r="E28" s="2">
        <f>COUNTIF(C4:C28,"เด็กหญิง")</f>
        <v>6</v>
      </c>
      <c r="F28" s="2">
        <f>SUBTOTAL(9,D28:E28)</f>
        <v>18</v>
      </c>
      <c r="Q28" s="85"/>
      <c r="S28" s="1"/>
      <c r="V28" s="76"/>
      <c r="W28" s="77">
        <f t="shared" ref="W28:AB28" si="5">COUNTIF($T4:$T28,W27)</f>
        <v>0</v>
      </c>
      <c r="X28" s="77">
        <f t="shared" si="5"/>
        <v>5</v>
      </c>
      <c r="Y28" s="77">
        <f t="shared" si="5"/>
        <v>3</v>
      </c>
      <c r="Z28" s="77">
        <f t="shared" si="5"/>
        <v>2</v>
      </c>
      <c r="AA28" s="77">
        <f t="shared" si="5"/>
        <v>3</v>
      </c>
      <c r="AB28" s="77">
        <f t="shared" si="5"/>
        <v>2</v>
      </c>
      <c r="AC28" s="77">
        <f>COUNTA($T4:$T28)-SUM(W28:AB28)</f>
        <v>3</v>
      </c>
      <c r="AD28" s="77">
        <f>SUBTOTAL(9,W28:AC28)</f>
        <v>18</v>
      </c>
    </row>
    <row r="29" spans="1:30" ht="21" customHeight="1" x14ac:dyDescent="0.7">
      <c r="Q29" s="85"/>
      <c r="S29" s="70"/>
    </row>
    <row r="30" spans="1:30" ht="21" customHeight="1" x14ac:dyDescent="0.7">
      <c r="S30" s="70"/>
    </row>
    <row r="31" spans="1:30" ht="21" customHeight="1" x14ac:dyDescent="0.7">
      <c r="S31" s="70"/>
    </row>
    <row r="32" spans="1:30" ht="21" customHeight="1" x14ac:dyDescent="0.7">
      <c r="S32" s="70"/>
    </row>
    <row r="33" ht="21" customHeight="1" x14ac:dyDescent="0.7"/>
  </sheetData>
  <sheetProtection formatCells="0" insertRows="0" sort="0" autoFilter="0"/>
  <autoFilter ref="A3:AD3">
    <sortState ref="A4:AD21">
      <sortCondition ref="C3"/>
    </sortState>
  </autoFilter>
  <mergeCells count="7">
    <mergeCell ref="AD26:AD27"/>
    <mergeCell ref="K1:S1"/>
    <mergeCell ref="A1:G1"/>
    <mergeCell ref="A2:G2"/>
    <mergeCell ref="V26:V27"/>
    <mergeCell ref="W26:AB26"/>
    <mergeCell ref="AC26:AC27"/>
  </mergeCells>
  <pageMargins left="1.3779527559055118" right="0.43307086614173229" top="1.1811023622047245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view="pageLayout" topLeftCell="A4" zoomScale="70" zoomScaleNormal="100" zoomScalePageLayoutView="70" workbookViewId="0">
      <selection activeCell="K7" sqref="K7"/>
    </sheetView>
  </sheetViews>
  <sheetFormatPr defaultColWidth="8.69921875" defaultRowHeight="24.6" x14ac:dyDescent="0.7"/>
  <cols>
    <col min="1" max="1" width="32.19921875" style="58" customWidth="1"/>
    <col min="2" max="4" width="12.3984375" style="59" customWidth="1"/>
    <col min="5" max="5" width="8.8984375" style="59" customWidth="1"/>
    <col min="6" max="6" width="25.69921875" style="58" customWidth="1"/>
    <col min="7" max="12" width="6.59765625" style="58" customWidth="1"/>
    <col min="13" max="13" width="8.5" style="58" customWidth="1"/>
    <col min="14" max="14" width="6.59765625" style="58" customWidth="1"/>
    <col min="15" max="15" width="4.3984375" style="58" customWidth="1"/>
    <col min="16" max="16" width="18.59765625" style="58" customWidth="1"/>
    <col min="17" max="19" width="9.8984375" style="58" customWidth="1"/>
    <col min="20" max="20" width="15.8984375" style="58" customWidth="1"/>
    <col min="21" max="21" width="12.09765625" style="58" customWidth="1"/>
    <col min="22" max="22" width="4.3984375" style="58" customWidth="1"/>
    <col min="23" max="23" width="18.59765625" style="58" customWidth="1"/>
    <col min="24" max="26" width="9.8984375" style="58" customWidth="1"/>
    <col min="27" max="27" width="15.8984375" style="58" customWidth="1"/>
    <col min="28" max="28" width="12.09765625" style="58" customWidth="1"/>
    <col min="29" max="16384" width="8.69921875" style="1"/>
  </cols>
  <sheetData>
    <row r="1" spans="1:28" ht="24.75" customHeight="1" x14ac:dyDescent="0.7">
      <c r="O1" s="9"/>
      <c r="P1" s="9"/>
      <c r="R1" s="10"/>
      <c r="S1" s="10"/>
      <c r="T1" s="11"/>
      <c r="U1" s="11"/>
      <c r="V1" s="9"/>
      <c r="W1" s="9"/>
      <c r="Y1" s="10"/>
      <c r="Z1" s="10"/>
      <c r="AA1" s="11"/>
      <c r="AB1" s="11"/>
    </row>
    <row r="2" spans="1:28" s="94" customFormat="1" ht="24.75" customHeight="1" x14ac:dyDescent="0.7">
      <c r="A2" s="88"/>
      <c r="B2" s="160" t="s">
        <v>407</v>
      </c>
      <c r="C2" s="89"/>
      <c r="D2" s="89"/>
      <c r="E2" s="89"/>
      <c r="F2" s="88"/>
      <c r="G2" s="88"/>
      <c r="H2" s="88"/>
      <c r="I2" s="89" t="str">
        <f>B2</f>
        <v>ข้อมูลจำนวนนักเรียนโรงเรียนบ้านเหล่า  ปีการศึกษา 2566</v>
      </c>
      <c r="J2" s="88"/>
      <c r="K2" s="88"/>
      <c r="L2" s="88"/>
      <c r="M2" s="88"/>
      <c r="N2" s="88"/>
      <c r="O2" s="90"/>
      <c r="P2" s="91"/>
      <c r="Q2" s="92"/>
      <c r="R2" s="92" t="s">
        <v>499</v>
      </c>
      <c r="S2" s="92"/>
      <c r="T2" s="91"/>
      <c r="U2" s="91"/>
      <c r="V2" s="90"/>
      <c r="W2" s="90"/>
      <c r="X2" s="92"/>
      <c r="Y2" s="92" t="s">
        <v>500</v>
      </c>
      <c r="Z2" s="93"/>
      <c r="AA2" s="91"/>
      <c r="AB2" s="91"/>
    </row>
    <row r="3" spans="1:28" s="94" customFormat="1" ht="24.75" customHeight="1" x14ac:dyDescent="0.7">
      <c r="A3" s="88"/>
      <c r="B3" s="160" t="s">
        <v>489</v>
      </c>
      <c r="C3" s="89"/>
      <c r="D3" s="89"/>
      <c r="E3" s="89"/>
      <c r="F3" s="88"/>
      <c r="G3" s="88"/>
      <c r="H3" s="88"/>
      <c r="I3" s="89" t="str">
        <f>B3</f>
        <v>ณ วันที่  8  พฤษภาคม 2566</v>
      </c>
      <c r="J3" s="88"/>
      <c r="K3" s="88"/>
      <c r="L3" s="88"/>
      <c r="M3" s="88"/>
      <c r="N3" s="88"/>
      <c r="O3" s="90"/>
      <c r="P3" s="91"/>
      <c r="Q3" s="92"/>
      <c r="R3" s="161" t="s">
        <v>497</v>
      </c>
      <c r="S3" s="92"/>
      <c r="T3" s="91"/>
      <c r="U3" s="91"/>
      <c r="V3" s="90"/>
      <c r="W3" s="90"/>
      <c r="X3" s="92"/>
      <c r="Y3" s="92" t="s">
        <v>501</v>
      </c>
      <c r="Z3" s="93"/>
      <c r="AA3" s="91"/>
      <c r="AB3" s="91"/>
    </row>
    <row r="4" spans="1:28" ht="24.75" customHeight="1" x14ac:dyDescent="0.7">
      <c r="O4" s="9"/>
      <c r="P4" s="196"/>
      <c r="Q4" s="196"/>
      <c r="R4" s="196"/>
      <c r="S4" s="196"/>
      <c r="T4" s="11"/>
      <c r="U4" s="11"/>
      <c r="V4" s="9"/>
      <c r="W4" s="196"/>
      <c r="X4" s="196"/>
      <c r="Y4" s="196"/>
      <c r="Z4" s="196"/>
      <c r="AA4" s="11"/>
      <c r="AB4" s="11"/>
    </row>
    <row r="5" spans="1:28" ht="24.75" customHeight="1" x14ac:dyDescent="0.7">
      <c r="A5" s="193" t="s">
        <v>201</v>
      </c>
      <c r="B5" s="193" t="s">
        <v>212</v>
      </c>
      <c r="C5" s="193"/>
      <c r="D5" s="193"/>
      <c r="E5" s="192" t="s">
        <v>218</v>
      </c>
      <c r="F5" s="193" t="s">
        <v>219</v>
      </c>
      <c r="G5" s="199" t="s">
        <v>224</v>
      </c>
      <c r="H5" s="199"/>
      <c r="I5" s="199"/>
      <c r="J5" s="199"/>
      <c r="K5" s="199"/>
      <c r="L5" s="199"/>
      <c r="M5" s="198" t="s">
        <v>227</v>
      </c>
      <c r="N5" s="193" t="s">
        <v>215</v>
      </c>
      <c r="O5" s="12"/>
      <c r="P5" s="197" t="s">
        <v>201</v>
      </c>
      <c r="Q5" s="197" t="s">
        <v>212</v>
      </c>
      <c r="R5" s="197"/>
      <c r="S5" s="197"/>
      <c r="T5" s="14" t="s">
        <v>238</v>
      </c>
      <c r="U5" s="15" t="s">
        <v>239</v>
      </c>
      <c r="V5" s="12"/>
      <c r="W5" s="197" t="s">
        <v>201</v>
      </c>
      <c r="X5" s="197" t="s">
        <v>212</v>
      </c>
      <c r="Y5" s="197"/>
      <c r="Z5" s="197"/>
      <c r="AA5" s="14" t="s">
        <v>498</v>
      </c>
      <c r="AB5" s="15" t="s">
        <v>239</v>
      </c>
    </row>
    <row r="6" spans="1:28" ht="24.75" customHeight="1" x14ac:dyDescent="0.7">
      <c r="A6" s="193"/>
      <c r="B6" s="60" t="s">
        <v>213</v>
      </c>
      <c r="C6" s="60" t="s">
        <v>214</v>
      </c>
      <c r="D6" s="60" t="s">
        <v>215</v>
      </c>
      <c r="E6" s="192"/>
      <c r="F6" s="193"/>
      <c r="G6" s="61" t="s">
        <v>220</v>
      </c>
      <c r="H6" s="61" t="s">
        <v>221</v>
      </c>
      <c r="I6" s="61" t="s">
        <v>222</v>
      </c>
      <c r="J6" s="61" t="s">
        <v>223</v>
      </c>
      <c r="K6" s="61" t="s">
        <v>225</v>
      </c>
      <c r="L6" s="61" t="s">
        <v>226</v>
      </c>
      <c r="M6" s="198"/>
      <c r="N6" s="193"/>
      <c r="O6" s="12"/>
      <c r="P6" s="197"/>
      <c r="Q6" s="13" t="s">
        <v>107</v>
      </c>
      <c r="R6" s="13" t="s">
        <v>108</v>
      </c>
      <c r="S6" s="13" t="s">
        <v>215</v>
      </c>
      <c r="T6" s="16" t="s">
        <v>240</v>
      </c>
      <c r="U6" s="16"/>
      <c r="V6" s="12"/>
      <c r="W6" s="197"/>
      <c r="X6" s="13" t="s">
        <v>107</v>
      </c>
      <c r="Y6" s="13" t="s">
        <v>108</v>
      </c>
      <c r="Z6" s="13" t="s">
        <v>215</v>
      </c>
      <c r="AA6" s="16" t="s">
        <v>240</v>
      </c>
      <c r="AB6" s="16"/>
    </row>
    <row r="7" spans="1:28" ht="24.75" customHeight="1" x14ac:dyDescent="0.7">
      <c r="A7" s="62" t="s">
        <v>202</v>
      </c>
      <c r="B7" s="63">
        <f>อ.1!D20</f>
        <v>4</v>
      </c>
      <c r="C7" s="63">
        <f>อ.1!E20</f>
        <v>4</v>
      </c>
      <c r="D7" s="63">
        <f>อ.1!F20</f>
        <v>8</v>
      </c>
      <c r="E7" s="63">
        <v>1</v>
      </c>
      <c r="F7" s="62" t="s">
        <v>202</v>
      </c>
      <c r="G7" s="63">
        <f>อ.1!W20</f>
        <v>0</v>
      </c>
      <c r="H7" s="63">
        <f>อ.1!X20</f>
        <v>0</v>
      </c>
      <c r="I7" s="63">
        <f>อ.1!Y20</f>
        <v>2</v>
      </c>
      <c r="J7" s="63">
        <f>อ.1!Z20</f>
        <v>2</v>
      </c>
      <c r="K7" s="63">
        <f>อ.1!AA20</f>
        <v>1</v>
      </c>
      <c r="L7" s="63">
        <f>อ.1!AB20</f>
        <v>0</v>
      </c>
      <c r="M7" s="63">
        <f>อ.1!AC20</f>
        <v>3</v>
      </c>
      <c r="N7" s="63">
        <f>อ.1!AD20</f>
        <v>8</v>
      </c>
      <c r="O7" s="12"/>
      <c r="P7" s="17" t="s">
        <v>241</v>
      </c>
      <c r="Q7" s="13">
        <f>B7</f>
        <v>4</v>
      </c>
      <c r="R7" s="13">
        <f>C7</f>
        <v>4</v>
      </c>
      <c r="S7" s="18">
        <f t="shared" ref="S7:S17" si="0">SUM(Q7:R7)</f>
        <v>8</v>
      </c>
      <c r="T7" s="19">
        <v>145</v>
      </c>
      <c r="U7" s="20">
        <f>S7*T7</f>
        <v>1160</v>
      </c>
      <c r="V7" s="12"/>
      <c r="W7" s="17" t="s">
        <v>241</v>
      </c>
      <c r="X7" s="13">
        <f>Q7</f>
        <v>4</v>
      </c>
      <c r="Y7" s="13">
        <f>R7</f>
        <v>4</v>
      </c>
      <c r="Z7" s="18">
        <f t="shared" ref="Z7:Z17" si="1">SUM(X7:Y7)</f>
        <v>8</v>
      </c>
      <c r="AA7" s="19">
        <v>325</v>
      </c>
      <c r="AB7" s="20">
        <f>Z7*AA7</f>
        <v>2600</v>
      </c>
    </row>
    <row r="8" spans="1:28" ht="24.75" customHeight="1" x14ac:dyDescent="0.7">
      <c r="A8" s="62" t="s">
        <v>203</v>
      </c>
      <c r="B8" s="63">
        <f>อ.2!D21</f>
        <v>4</v>
      </c>
      <c r="C8" s="63">
        <f>อ.2!E21</f>
        <v>5</v>
      </c>
      <c r="D8" s="63">
        <f>อ.2!F21</f>
        <v>9</v>
      </c>
      <c r="E8" s="63">
        <v>1</v>
      </c>
      <c r="F8" s="62" t="s">
        <v>203</v>
      </c>
      <c r="G8" s="63">
        <f>อ.2!W21</f>
        <v>1</v>
      </c>
      <c r="H8" s="63">
        <f>อ.2!X21</f>
        <v>2</v>
      </c>
      <c r="I8" s="63">
        <f>อ.2!Y21</f>
        <v>1</v>
      </c>
      <c r="J8" s="63">
        <f>อ.2!Z21</f>
        <v>2</v>
      </c>
      <c r="K8" s="63">
        <f>อ.2!AA21</f>
        <v>2</v>
      </c>
      <c r="L8" s="63">
        <f>อ.2!AB21</f>
        <v>1</v>
      </c>
      <c r="M8" s="63">
        <f>อ.2!AC21</f>
        <v>0</v>
      </c>
      <c r="N8" s="63">
        <f>อ.2!AD21</f>
        <v>9</v>
      </c>
      <c r="O8" s="21"/>
      <c r="P8" s="17" t="s">
        <v>242</v>
      </c>
      <c r="Q8" s="13">
        <f t="shared" ref="Q8:R9" si="2">B8</f>
        <v>4</v>
      </c>
      <c r="R8" s="13">
        <f t="shared" si="2"/>
        <v>5</v>
      </c>
      <c r="S8" s="18">
        <f t="shared" si="0"/>
        <v>9</v>
      </c>
      <c r="T8" s="22">
        <v>145</v>
      </c>
      <c r="U8" s="20">
        <f>S8*T8</f>
        <v>1305</v>
      </c>
      <c r="V8" s="21"/>
      <c r="W8" s="17" t="s">
        <v>242</v>
      </c>
      <c r="X8" s="13">
        <f t="shared" ref="X8:Y9" si="3">Q8</f>
        <v>4</v>
      </c>
      <c r="Y8" s="13">
        <f t="shared" si="3"/>
        <v>5</v>
      </c>
      <c r="Z8" s="18">
        <f t="shared" si="1"/>
        <v>9</v>
      </c>
      <c r="AA8" s="22">
        <v>325</v>
      </c>
      <c r="AB8" s="20">
        <f>Z8*AA8</f>
        <v>2925</v>
      </c>
    </row>
    <row r="9" spans="1:28" ht="24.75" customHeight="1" x14ac:dyDescent="0.7">
      <c r="A9" s="62" t="s">
        <v>204</v>
      </c>
      <c r="B9" s="63">
        <f>อ.3!D23</f>
        <v>5</v>
      </c>
      <c r="C9" s="63">
        <f>อ.3!E23</f>
        <v>7</v>
      </c>
      <c r="D9" s="63">
        <f>อ.3!F23</f>
        <v>12</v>
      </c>
      <c r="E9" s="63">
        <v>1</v>
      </c>
      <c r="F9" s="62" t="s">
        <v>204</v>
      </c>
      <c r="G9" s="63">
        <f>อ.3!W23</f>
        <v>0</v>
      </c>
      <c r="H9" s="63">
        <f>อ.3!X23</f>
        <v>2</v>
      </c>
      <c r="I9" s="63">
        <f>อ.3!Y23</f>
        <v>4</v>
      </c>
      <c r="J9" s="63">
        <f>อ.3!Z23</f>
        <v>2</v>
      </c>
      <c r="K9" s="63">
        <f>อ.3!AA23</f>
        <v>1</v>
      </c>
      <c r="L9" s="63">
        <f>อ.3!AB23</f>
        <v>2</v>
      </c>
      <c r="M9" s="63">
        <f>อ.3!AC23</f>
        <v>1</v>
      </c>
      <c r="N9" s="63">
        <f>อ.3!AD23</f>
        <v>12</v>
      </c>
      <c r="O9" s="21"/>
      <c r="P9" s="17" t="s">
        <v>243</v>
      </c>
      <c r="Q9" s="13">
        <f t="shared" si="2"/>
        <v>5</v>
      </c>
      <c r="R9" s="13">
        <f t="shared" si="2"/>
        <v>7</v>
      </c>
      <c r="S9" s="18">
        <f t="shared" si="0"/>
        <v>12</v>
      </c>
      <c r="T9" s="23">
        <v>145</v>
      </c>
      <c r="U9" s="20">
        <f t="shared" ref="U9:U16" si="4">S9*T9</f>
        <v>1740</v>
      </c>
      <c r="V9" s="21"/>
      <c r="W9" s="17" t="s">
        <v>243</v>
      </c>
      <c r="X9" s="13">
        <f t="shared" si="3"/>
        <v>5</v>
      </c>
      <c r="Y9" s="13">
        <f t="shared" si="3"/>
        <v>7</v>
      </c>
      <c r="Z9" s="18">
        <f t="shared" si="1"/>
        <v>12</v>
      </c>
      <c r="AA9" s="23">
        <v>325</v>
      </c>
      <c r="AB9" s="20">
        <f t="shared" ref="AB9" si="5">Z9*AA9</f>
        <v>3900</v>
      </c>
    </row>
    <row r="10" spans="1:28" ht="24.75" customHeight="1" x14ac:dyDescent="0.7">
      <c r="A10" s="62" t="s">
        <v>205</v>
      </c>
      <c r="B10" s="63">
        <f>ป.1!D28</f>
        <v>7</v>
      </c>
      <c r="C10" s="63">
        <f>ป.1!E28</f>
        <v>5</v>
      </c>
      <c r="D10" s="63">
        <f>ป.1!F28</f>
        <v>12</v>
      </c>
      <c r="E10" s="63">
        <v>1</v>
      </c>
      <c r="F10" s="62" t="s">
        <v>205</v>
      </c>
      <c r="G10" s="63">
        <f>ป.1!W28</f>
        <v>0</v>
      </c>
      <c r="H10" s="63">
        <f>ป.1!X28</f>
        <v>3</v>
      </c>
      <c r="I10" s="63">
        <f>ป.1!Y28</f>
        <v>2</v>
      </c>
      <c r="J10" s="63">
        <f>ป.1!Z28</f>
        <v>2</v>
      </c>
      <c r="K10" s="63">
        <f>ป.1!AA28</f>
        <v>3</v>
      </c>
      <c r="L10" s="63">
        <f>ป.1!AB28</f>
        <v>2</v>
      </c>
      <c r="M10" s="63">
        <f>ป.1!AC28</f>
        <v>0</v>
      </c>
      <c r="N10" s="63">
        <f>ป.1!AD28</f>
        <v>12</v>
      </c>
      <c r="O10" s="24"/>
      <c r="P10" s="25" t="s">
        <v>244</v>
      </c>
      <c r="Q10" s="26">
        <f>SUM(Q7:Q9)</f>
        <v>13</v>
      </c>
      <c r="R10" s="26">
        <f>SUM(R7:R9)</f>
        <v>16</v>
      </c>
      <c r="S10" s="26">
        <f t="shared" si="0"/>
        <v>29</v>
      </c>
      <c r="T10" s="22"/>
      <c r="U10" s="20">
        <f>SUM(U7:U9)</f>
        <v>4205</v>
      </c>
      <c r="V10" s="24"/>
      <c r="W10" s="25" t="s">
        <v>244</v>
      </c>
      <c r="X10" s="26">
        <f>SUM(X7:X9)</f>
        <v>13</v>
      </c>
      <c r="Y10" s="26">
        <f>SUM(Y7:Y9)</f>
        <v>16</v>
      </c>
      <c r="Z10" s="26">
        <f t="shared" si="1"/>
        <v>29</v>
      </c>
      <c r="AA10" s="22"/>
      <c r="AB10" s="20">
        <f>SUM(AB7:AB9)</f>
        <v>9425</v>
      </c>
    </row>
    <row r="11" spans="1:28" ht="24.75" customHeight="1" x14ac:dyDescent="0.7">
      <c r="A11" s="62" t="s">
        <v>206</v>
      </c>
      <c r="B11" s="63">
        <f>ป.2!D28</f>
        <v>5</v>
      </c>
      <c r="C11" s="63">
        <f>ป.2!E28</f>
        <v>4</v>
      </c>
      <c r="D11" s="63">
        <f>ป.2!F28</f>
        <v>9</v>
      </c>
      <c r="E11" s="63">
        <v>1</v>
      </c>
      <c r="F11" s="62" t="s">
        <v>206</v>
      </c>
      <c r="G11" s="63">
        <f>ป.2!W28</f>
        <v>0</v>
      </c>
      <c r="H11" s="63">
        <f>ป.2!X28</f>
        <v>1</v>
      </c>
      <c r="I11" s="63">
        <f>ป.2!Y28</f>
        <v>0</v>
      </c>
      <c r="J11" s="63">
        <f>ป.2!Z28</f>
        <v>5</v>
      </c>
      <c r="K11" s="63">
        <f>ป.2!AA28</f>
        <v>2</v>
      </c>
      <c r="L11" s="63">
        <f>ป.2!AB28</f>
        <v>0</v>
      </c>
      <c r="M11" s="63">
        <f>ป.2!AC28</f>
        <v>1</v>
      </c>
      <c r="N11" s="63">
        <f>ป.2!AD28</f>
        <v>9</v>
      </c>
      <c r="O11" s="21"/>
      <c r="P11" s="27" t="s">
        <v>245</v>
      </c>
      <c r="Q11" s="13">
        <f>B10</f>
        <v>7</v>
      </c>
      <c r="R11" s="13">
        <f>C10</f>
        <v>5</v>
      </c>
      <c r="S11" s="28">
        <f t="shared" si="0"/>
        <v>12</v>
      </c>
      <c r="T11" s="19">
        <v>220</v>
      </c>
      <c r="U11" s="20">
        <f t="shared" si="4"/>
        <v>2640</v>
      </c>
      <c r="V11" s="21"/>
      <c r="W11" s="27" t="s">
        <v>245</v>
      </c>
      <c r="X11" s="13">
        <f>Q11</f>
        <v>7</v>
      </c>
      <c r="Y11" s="13">
        <f>R11</f>
        <v>5</v>
      </c>
      <c r="Z11" s="28">
        <f t="shared" si="1"/>
        <v>12</v>
      </c>
      <c r="AA11" s="19">
        <v>400</v>
      </c>
      <c r="AB11" s="20">
        <f>Z11*AA11</f>
        <v>4800</v>
      </c>
    </row>
    <row r="12" spans="1:28" ht="24.75" customHeight="1" x14ac:dyDescent="0.7">
      <c r="A12" s="62" t="s">
        <v>207</v>
      </c>
      <c r="B12" s="63">
        <f>ป.3!D25</f>
        <v>11</v>
      </c>
      <c r="C12" s="63">
        <f>ป.3!E25</f>
        <v>7</v>
      </c>
      <c r="D12" s="63">
        <f>ป.3!F25</f>
        <v>18</v>
      </c>
      <c r="E12" s="63">
        <v>1</v>
      </c>
      <c r="F12" s="62" t="s">
        <v>207</v>
      </c>
      <c r="G12" s="63">
        <f>ป.3!W25</f>
        <v>1</v>
      </c>
      <c r="H12" s="63">
        <f>ป.3!X25</f>
        <v>5</v>
      </c>
      <c r="I12" s="63">
        <f>ป.3!Y25</f>
        <v>4</v>
      </c>
      <c r="J12" s="63">
        <f>ป.3!Z25</f>
        <v>5</v>
      </c>
      <c r="K12" s="63">
        <f>ป.3!AA25</f>
        <v>1</v>
      </c>
      <c r="L12" s="63">
        <f>ป.3!AB25</f>
        <v>2</v>
      </c>
      <c r="M12" s="63">
        <f>ป.3!AC25</f>
        <v>0</v>
      </c>
      <c r="N12" s="63">
        <f>ป.3!AD25</f>
        <v>18</v>
      </c>
      <c r="O12" s="21"/>
      <c r="P12" s="27" t="s">
        <v>246</v>
      </c>
      <c r="Q12" s="13">
        <f t="shared" ref="Q12:R16" si="6">B11</f>
        <v>5</v>
      </c>
      <c r="R12" s="13">
        <f t="shared" si="6"/>
        <v>4</v>
      </c>
      <c r="S12" s="28">
        <f t="shared" si="0"/>
        <v>9</v>
      </c>
      <c r="T12" s="22">
        <v>220</v>
      </c>
      <c r="U12" s="20">
        <f>S12*T12</f>
        <v>1980</v>
      </c>
      <c r="V12" s="21"/>
      <c r="W12" s="27" t="s">
        <v>246</v>
      </c>
      <c r="X12" s="13">
        <f t="shared" ref="X12:Y16" si="7">Q12</f>
        <v>5</v>
      </c>
      <c r="Y12" s="13">
        <f t="shared" si="7"/>
        <v>4</v>
      </c>
      <c r="Z12" s="28">
        <f t="shared" si="1"/>
        <v>9</v>
      </c>
      <c r="AA12" s="22">
        <v>400</v>
      </c>
      <c r="AB12" s="20">
        <f>Z12*AA12</f>
        <v>3600</v>
      </c>
    </row>
    <row r="13" spans="1:28" ht="24.75" customHeight="1" x14ac:dyDescent="0.7">
      <c r="A13" s="62" t="s">
        <v>208</v>
      </c>
      <c r="B13" s="63">
        <f>ป.4!D28</f>
        <v>8</v>
      </c>
      <c r="C13" s="63">
        <f>ป.4!E28</f>
        <v>9</v>
      </c>
      <c r="D13" s="63">
        <f>ป.4!F28</f>
        <v>17</v>
      </c>
      <c r="E13" s="63">
        <v>1</v>
      </c>
      <c r="F13" s="62" t="s">
        <v>208</v>
      </c>
      <c r="G13" s="63">
        <f>ป.4!W28</f>
        <v>0</v>
      </c>
      <c r="H13" s="63">
        <f>ป.4!X28</f>
        <v>1</v>
      </c>
      <c r="I13" s="63">
        <f>ป.4!Y28</f>
        <v>3</v>
      </c>
      <c r="J13" s="63">
        <f>ป.4!Z28</f>
        <v>4</v>
      </c>
      <c r="K13" s="63">
        <f>ป.4!AA28</f>
        <v>4</v>
      </c>
      <c r="L13" s="63">
        <f>ป.4!AB28</f>
        <v>2</v>
      </c>
      <c r="M13" s="63">
        <f>ป.4!AC28</f>
        <v>3</v>
      </c>
      <c r="N13" s="63">
        <f>ป.4!AD28</f>
        <v>17</v>
      </c>
      <c r="O13" s="21"/>
      <c r="P13" s="27" t="s">
        <v>247</v>
      </c>
      <c r="Q13" s="13">
        <f t="shared" si="6"/>
        <v>11</v>
      </c>
      <c r="R13" s="13">
        <f t="shared" si="6"/>
        <v>7</v>
      </c>
      <c r="S13" s="28">
        <f t="shared" si="0"/>
        <v>18</v>
      </c>
      <c r="T13" s="19">
        <v>220</v>
      </c>
      <c r="U13" s="20">
        <f t="shared" si="4"/>
        <v>3960</v>
      </c>
      <c r="V13" s="21"/>
      <c r="W13" s="27" t="s">
        <v>247</v>
      </c>
      <c r="X13" s="13">
        <f t="shared" si="7"/>
        <v>11</v>
      </c>
      <c r="Y13" s="13">
        <f t="shared" si="7"/>
        <v>7</v>
      </c>
      <c r="Z13" s="28">
        <f t="shared" si="1"/>
        <v>18</v>
      </c>
      <c r="AA13" s="19">
        <v>400</v>
      </c>
      <c r="AB13" s="20">
        <f t="shared" ref="AB13:AB16" si="8">Z13*AA13</f>
        <v>7200</v>
      </c>
    </row>
    <row r="14" spans="1:28" ht="24.75" customHeight="1" x14ac:dyDescent="0.7">
      <c r="A14" s="62" t="s">
        <v>209</v>
      </c>
      <c r="B14" s="63">
        <f>ป.5!D28</f>
        <v>3</v>
      </c>
      <c r="C14" s="63">
        <f>ป.5!E28</f>
        <v>8</v>
      </c>
      <c r="D14" s="63">
        <f>ป.5!F28</f>
        <v>11</v>
      </c>
      <c r="E14" s="63">
        <v>1</v>
      </c>
      <c r="F14" s="62" t="s">
        <v>209</v>
      </c>
      <c r="G14" s="63">
        <f>ป.5!W28</f>
        <v>0</v>
      </c>
      <c r="H14" s="63">
        <f>ป.5!X28</f>
        <v>3</v>
      </c>
      <c r="I14" s="63">
        <f>ป.5!Y28</f>
        <v>2</v>
      </c>
      <c r="J14" s="63">
        <f>ป.5!Z28</f>
        <v>2</v>
      </c>
      <c r="K14" s="63">
        <f>ป.5!AA28</f>
        <v>2</v>
      </c>
      <c r="L14" s="63">
        <f>ป.5!AB28</f>
        <v>0</v>
      </c>
      <c r="M14" s="63">
        <f>ป.5!AC28</f>
        <v>2</v>
      </c>
      <c r="N14" s="63">
        <f>ป.5!AD28</f>
        <v>11</v>
      </c>
      <c r="O14" s="21"/>
      <c r="P14" s="27" t="s">
        <v>248</v>
      </c>
      <c r="Q14" s="13">
        <f t="shared" si="6"/>
        <v>8</v>
      </c>
      <c r="R14" s="13">
        <f t="shared" si="6"/>
        <v>9</v>
      </c>
      <c r="S14" s="28">
        <f t="shared" si="0"/>
        <v>17</v>
      </c>
      <c r="T14" s="22">
        <v>220</v>
      </c>
      <c r="U14" s="20">
        <f t="shared" si="4"/>
        <v>3740</v>
      </c>
      <c r="V14" s="21"/>
      <c r="W14" s="27" t="s">
        <v>248</v>
      </c>
      <c r="X14" s="13">
        <f t="shared" si="7"/>
        <v>8</v>
      </c>
      <c r="Y14" s="13">
        <f t="shared" si="7"/>
        <v>9</v>
      </c>
      <c r="Z14" s="28">
        <f t="shared" si="1"/>
        <v>17</v>
      </c>
      <c r="AA14" s="22">
        <v>400</v>
      </c>
      <c r="AB14" s="20">
        <f t="shared" si="8"/>
        <v>6800</v>
      </c>
    </row>
    <row r="15" spans="1:28" ht="24.75" customHeight="1" x14ac:dyDescent="0.7">
      <c r="A15" s="62" t="s">
        <v>210</v>
      </c>
      <c r="B15" s="63">
        <f>ป.6!D28</f>
        <v>12</v>
      </c>
      <c r="C15" s="63">
        <f>ป.6!E28</f>
        <v>6</v>
      </c>
      <c r="D15" s="63">
        <f>ป.6!F28</f>
        <v>18</v>
      </c>
      <c r="E15" s="63">
        <v>1</v>
      </c>
      <c r="F15" s="62" t="s">
        <v>210</v>
      </c>
      <c r="G15" s="63">
        <f>ป.6!W28</f>
        <v>0</v>
      </c>
      <c r="H15" s="63">
        <f>ป.6!X28</f>
        <v>5</v>
      </c>
      <c r="I15" s="63">
        <f>ป.6!Y28</f>
        <v>3</v>
      </c>
      <c r="J15" s="63">
        <f>ป.6!Z28</f>
        <v>2</v>
      </c>
      <c r="K15" s="63">
        <f>ป.6!AA28</f>
        <v>3</v>
      </c>
      <c r="L15" s="63">
        <f>ป.6!AB28</f>
        <v>2</v>
      </c>
      <c r="M15" s="63">
        <f>ป.6!AC28</f>
        <v>3</v>
      </c>
      <c r="N15" s="63">
        <f>ป.6!AD28</f>
        <v>18</v>
      </c>
      <c r="O15" s="21"/>
      <c r="P15" s="27" t="s">
        <v>249</v>
      </c>
      <c r="Q15" s="13">
        <f t="shared" si="6"/>
        <v>3</v>
      </c>
      <c r="R15" s="13">
        <f t="shared" si="6"/>
        <v>8</v>
      </c>
      <c r="S15" s="28">
        <f t="shared" si="0"/>
        <v>11</v>
      </c>
      <c r="T15" s="19">
        <v>220</v>
      </c>
      <c r="U15" s="20">
        <f t="shared" si="4"/>
        <v>2420</v>
      </c>
      <c r="V15" s="21"/>
      <c r="W15" s="27" t="s">
        <v>249</v>
      </c>
      <c r="X15" s="13">
        <f t="shared" si="7"/>
        <v>3</v>
      </c>
      <c r="Y15" s="13">
        <f t="shared" si="7"/>
        <v>8</v>
      </c>
      <c r="Z15" s="28">
        <f t="shared" si="1"/>
        <v>11</v>
      </c>
      <c r="AA15" s="19">
        <v>400</v>
      </c>
      <c r="AB15" s="20">
        <f t="shared" si="8"/>
        <v>4400</v>
      </c>
    </row>
    <row r="16" spans="1:28" ht="24.75" customHeight="1" x14ac:dyDescent="0.7">
      <c r="A16" s="64" t="s">
        <v>216</v>
      </c>
      <c r="B16" s="60">
        <f>SUM(B7:B9)</f>
        <v>13</v>
      </c>
      <c r="C16" s="60">
        <f>SUM(C7:C9)</f>
        <v>16</v>
      </c>
      <c r="D16" s="60">
        <f>SUM(B16:C16)</f>
        <v>29</v>
      </c>
      <c r="E16" s="60">
        <f>SUM(E7:E9)</f>
        <v>3</v>
      </c>
      <c r="F16" s="64" t="s">
        <v>216</v>
      </c>
      <c r="G16" s="63">
        <f>SUM(G7:G9)</f>
        <v>1</v>
      </c>
      <c r="H16" s="63">
        <f t="shared" ref="H16:M16" si="9">SUM(H7:H9)</f>
        <v>4</v>
      </c>
      <c r="I16" s="63">
        <f t="shared" si="9"/>
        <v>7</v>
      </c>
      <c r="J16" s="63">
        <f t="shared" si="9"/>
        <v>6</v>
      </c>
      <c r="K16" s="63">
        <f t="shared" si="9"/>
        <v>4</v>
      </c>
      <c r="L16" s="63">
        <f t="shared" si="9"/>
        <v>3</v>
      </c>
      <c r="M16" s="63">
        <f t="shared" si="9"/>
        <v>4</v>
      </c>
      <c r="N16" s="63">
        <f>SUM(N7:N9)</f>
        <v>29</v>
      </c>
      <c r="O16" s="21"/>
      <c r="P16" s="27" t="s">
        <v>250</v>
      </c>
      <c r="Q16" s="13">
        <f t="shared" si="6"/>
        <v>12</v>
      </c>
      <c r="R16" s="13">
        <f t="shared" si="6"/>
        <v>6</v>
      </c>
      <c r="S16" s="28">
        <f t="shared" si="0"/>
        <v>18</v>
      </c>
      <c r="T16" s="22">
        <v>220</v>
      </c>
      <c r="U16" s="20">
        <f t="shared" si="4"/>
        <v>3960</v>
      </c>
      <c r="V16" s="21"/>
      <c r="W16" s="27" t="s">
        <v>250</v>
      </c>
      <c r="X16" s="13">
        <f t="shared" si="7"/>
        <v>12</v>
      </c>
      <c r="Y16" s="13">
        <f t="shared" si="7"/>
        <v>6</v>
      </c>
      <c r="Z16" s="28">
        <f t="shared" si="1"/>
        <v>18</v>
      </c>
      <c r="AA16" s="22">
        <v>400</v>
      </c>
      <c r="AB16" s="20">
        <f t="shared" si="8"/>
        <v>7200</v>
      </c>
    </row>
    <row r="17" spans="1:28" ht="24.75" customHeight="1" x14ac:dyDescent="0.7">
      <c r="A17" s="64" t="s">
        <v>217</v>
      </c>
      <c r="B17" s="60">
        <f>SUM(B10:B15)</f>
        <v>46</v>
      </c>
      <c r="C17" s="60">
        <f>SUM(C10:C15)</f>
        <v>39</v>
      </c>
      <c r="D17" s="60">
        <f>SUM(B17:C17)</f>
        <v>85</v>
      </c>
      <c r="E17" s="60">
        <f>SUM(E10:E15)</f>
        <v>6</v>
      </c>
      <c r="F17" s="64" t="s">
        <v>217</v>
      </c>
      <c r="G17" s="63">
        <f t="shared" ref="G17:N17" si="10">SUM(G10:G15)</f>
        <v>1</v>
      </c>
      <c r="H17" s="63">
        <f t="shared" si="10"/>
        <v>18</v>
      </c>
      <c r="I17" s="63">
        <f t="shared" si="10"/>
        <v>14</v>
      </c>
      <c r="J17" s="63">
        <f t="shared" si="10"/>
        <v>20</v>
      </c>
      <c r="K17" s="63">
        <f t="shared" si="10"/>
        <v>15</v>
      </c>
      <c r="L17" s="63">
        <f t="shared" si="10"/>
        <v>8</v>
      </c>
      <c r="M17" s="63">
        <f t="shared" si="10"/>
        <v>9</v>
      </c>
      <c r="N17" s="63">
        <f t="shared" si="10"/>
        <v>85</v>
      </c>
      <c r="O17" s="29"/>
      <c r="P17" s="25" t="s">
        <v>251</v>
      </c>
      <c r="Q17" s="25">
        <f>SUM(Q11:Q16)</f>
        <v>46</v>
      </c>
      <c r="R17" s="25">
        <f>SUM(R11:R16)</f>
        <v>39</v>
      </c>
      <c r="S17" s="30">
        <f t="shared" si="0"/>
        <v>85</v>
      </c>
      <c r="T17" s="23"/>
      <c r="U17" s="31">
        <f>SUM(U11:U16)</f>
        <v>18700</v>
      </c>
      <c r="V17" s="29"/>
      <c r="W17" s="25" t="s">
        <v>251</v>
      </c>
      <c r="X17" s="25">
        <f>SUM(X11:X16)</f>
        <v>46</v>
      </c>
      <c r="Y17" s="25">
        <f>SUM(Y11:Y16)</f>
        <v>39</v>
      </c>
      <c r="Z17" s="30">
        <f t="shared" si="1"/>
        <v>85</v>
      </c>
      <c r="AA17" s="23"/>
      <c r="AB17" s="31">
        <f>SUM(AB11:AB16)</f>
        <v>34000</v>
      </c>
    </row>
    <row r="18" spans="1:28" ht="24.75" customHeight="1" x14ac:dyDescent="0.7">
      <c r="A18" s="64" t="s">
        <v>211</v>
      </c>
      <c r="B18" s="60">
        <f>SUM(B16:B17)</f>
        <v>59</v>
      </c>
      <c r="C18" s="60">
        <f>SUM(C16:C17)</f>
        <v>55</v>
      </c>
      <c r="D18" s="60">
        <f>SUM(B18:C18)</f>
        <v>114</v>
      </c>
      <c r="E18" s="60">
        <f>SUM(E16:E17)</f>
        <v>9</v>
      </c>
      <c r="F18" s="64" t="s">
        <v>211</v>
      </c>
      <c r="G18" s="63">
        <f t="shared" ref="G18:M18" si="11">SUM(G16:G17)</f>
        <v>2</v>
      </c>
      <c r="H18" s="63">
        <f t="shared" si="11"/>
        <v>22</v>
      </c>
      <c r="I18" s="63">
        <f t="shared" si="11"/>
        <v>21</v>
      </c>
      <c r="J18" s="63">
        <f t="shared" si="11"/>
        <v>26</v>
      </c>
      <c r="K18" s="63">
        <f t="shared" si="11"/>
        <v>19</v>
      </c>
      <c r="L18" s="63">
        <f t="shared" si="11"/>
        <v>11</v>
      </c>
      <c r="M18" s="63">
        <f t="shared" si="11"/>
        <v>13</v>
      </c>
      <c r="N18" s="63">
        <f>SUM(N16:N17)</f>
        <v>114</v>
      </c>
      <c r="O18" s="29"/>
      <c r="P18" s="25" t="s">
        <v>252</v>
      </c>
      <c r="Q18" s="25">
        <f>Q10+Q17</f>
        <v>59</v>
      </c>
      <c r="R18" s="25">
        <f t="shared" ref="R18:S18" si="12">R10+R17</f>
        <v>55</v>
      </c>
      <c r="S18" s="30">
        <f t="shared" si="12"/>
        <v>114</v>
      </c>
      <c r="T18" s="22"/>
      <c r="U18" s="32">
        <f>U10+U17</f>
        <v>22905</v>
      </c>
      <c r="V18" s="29"/>
      <c r="W18" s="25" t="s">
        <v>252</v>
      </c>
      <c r="X18" s="25">
        <f>X10+X17</f>
        <v>59</v>
      </c>
      <c r="Y18" s="25">
        <f t="shared" ref="Y18:Z18" si="13">Y10+Y17</f>
        <v>55</v>
      </c>
      <c r="Z18" s="30">
        <f t="shared" si="13"/>
        <v>114</v>
      </c>
      <c r="AA18" s="22"/>
      <c r="AB18" s="32">
        <f>AB10+AB17</f>
        <v>43425</v>
      </c>
    </row>
    <row r="19" spans="1:28" x14ac:dyDescent="0.7">
      <c r="O19" s="33"/>
      <c r="P19" s="33"/>
      <c r="Q19" s="33"/>
      <c r="R19" s="33"/>
      <c r="S19" s="33"/>
      <c r="T19" s="34"/>
      <c r="U19" s="34"/>
      <c r="V19" s="33"/>
      <c r="W19" s="33"/>
      <c r="X19" s="33"/>
      <c r="Y19" s="33"/>
      <c r="Z19" s="33"/>
      <c r="AA19" s="34"/>
      <c r="AB19" s="34"/>
    </row>
    <row r="20" spans="1:28" x14ac:dyDescent="0.7">
      <c r="B20" s="58"/>
      <c r="C20" s="58"/>
      <c r="D20" s="58"/>
      <c r="E20" s="58"/>
      <c r="O20" s="35"/>
      <c r="P20" s="36" t="s">
        <v>253</v>
      </c>
      <c r="Q20" s="37"/>
      <c r="R20" s="36"/>
      <c r="S20" s="38"/>
      <c r="T20" s="39" t="s">
        <v>254</v>
      </c>
      <c r="U20" s="39" t="s">
        <v>239</v>
      </c>
      <c r="V20" s="35"/>
      <c r="W20" s="36" t="s">
        <v>253</v>
      </c>
      <c r="X20" s="37"/>
      <c r="Y20" s="36"/>
      <c r="Z20" s="38"/>
      <c r="AA20" s="39" t="s">
        <v>254</v>
      </c>
      <c r="AB20" s="39" t="s">
        <v>239</v>
      </c>
    </row>
    <row r="21" spans="1:28" x14ac:dyDescent="0.7">
      <c r="B21" s="58"/>
      <c r="C21" s="58"/>
      <c r="D21" s="58"/>
      <c r="E21" s="58"/>
      <c r="O21" s="35"/>
      <c r="P21" s="40" t="s">
        <v>238</v>
      </c>
      <c r="Q21" s="37" t="s">
        <v>255</v>
      </c>
      <c r="R21" s="41">
        <f>S10</f>
        <v>29</v>
      </c>
      <c r="S21" s="42"/>
      <c r="T21" s="43">
        <v>145</v>
      </c>
      <c r="U21" s="43">
        <f t="shared" ref="U21" si="14">R21*T21</f>
        <v>4205</v>
      </c>
      <c r="V21" s="35"/>
      <c r="W21" s="40" t="s">
        <v>498</v>
      </c>
      <c r="X21" s="37" t="s">
        <v>255</v>
      </c>
      <c r="Y21" s="41">
        <f>Z10</f>
        <v>29</v>
      </c>
      <c r="Z21" s="42"/>
      <c r="AA21" s="43">
        <v>325</v>
      </c>
      <c r="AB21" s="43">
        <f t="shared" ref="AB21" si="15">Y21*AA21</f>
        <v>9425</v>
      </c>
    </row>
    <row r="22" spans="1:28" x14ac:dyDescent="0.7">
      <c r="A22" s="162"/>
      <c r="B22" s="162"/>
      <c r="C22" s="162"/>
      <c r="D22" s="162"/>
      <c r="E22" s="162"/>
      <c r="O22" s="35"/>
      <c r="P22" s="36" t="s">
        <v>238</v>
      </c>
      <c r="Q22" s="44" t="s">
        <v>256</v>
      </c>
      <c r="R22" s="45">
        <f>S17</f>
        <v>85</v>
      </c>
      <c r="S22" s="46"/>
      <c r="T22" s="47">
        <v>220</v>
      </c>
      <c r="U22" s="47">
        <f>R22*T22</f>
        <v>18700</v>
      </c>
      <c r="V22" s="35"/>
      <c r="W22" s="36" t="s">
        <v>498</v>
      </c>
      <c r="X22" s="44" t="s">
        <v>256</v>
      </c>
      <c r="Y22" s="45">
        <f>Z17</f>
        <v>85</v>
      </c>
      <c r="Z22" s="46"/>
      <c r="AA22" s="47">
        <v>400</v>
      </c>
      <c r="AB22" s="47">
        <f>Y22*AA22</f>
        <v>34000</v>
      </c>
    </row>
    <row r="23" spans="1:28" x14ac:dyDescent="0.7">
      <c r="A23" s="162"/>
      <c r="B23" s="162"/>
      <c r="C23" s="162"/>
      <c r="D23" s="162"/>
      <c r="E23" s="162"/>
      <c r="O23" s="35"/>
      <c r="P23" s="35"/>
      <c r="Q23" s="48"/>
      <c r="R23" s="49"/>
      <c r="S23" s="50"/>
      <c r="T23" s="51"/>
      <c r="U23" s="52"/>
      <c r="V23" s="35"/>
      <c r="W23" s="35"/>
      <c r="X23" s="48"/>
      <c r="Y23" s="49"/>
      <c r="Z23" s="50"/>
      <c r="AA23" s="51"/>
      <c r="AB23" s="52"/>
    </row>
    <row r="24" spans="1:28" x14ac:dyDescent="0.7">
      <c r="A24" s="162"/>
      <c r="B24" s="162"/>
      <c r="C24" s="162"/>
      <c r="D24" s="162"/>
      <c r="E24" s="162"/>
      <c r="O24" s="35"/>
      <c r="P24" s="53" t="s">
        <v>238</v>
      </c>
      <c r="Q24" s="65" t="s">
        <v>257</v>
      </c>
      <c r="R24" s="54">
        <f>R21+R22</f>
        <v>114</v>
      </c>
      <c r="S24" s="55"/>
      <c r="T24" s="56">
        <f>T21+T22</f>
        <v>365</v>
      </c>
      <c r="U24" s="56">
        <f>U21+U22</f>
        <v>22905</v>
      </c>
      <c r="V24" s="35"/>
      <c r="W24" s="53" t="s">
        <v>498</v>
      </c>
      <c r="X24" s="65" t="s">
        <v>257</v>
      </c>
      <c r="Y24" s="54">
        <f>Y21+Y22</f>
        <v>114</v>
      </c>
      <c r="Z24" s="55"/>
      <c r="AA24" s="56">
        <f>AA21+AA22</f>
        <v>725</v>
      </c>
      <c r="AB24" s="56">
        <f>AB21+AB22</f>
        <v>43425</v>
      </c>
    </row>
    <row r="25" spans="1:28" x14ac:dyDescent="0.7">
      <c r="A25" s="162"/>
      <c r="B25" s="162"/>
      <c r="C25" s="162"/>
      <c r="D25" s="162"/>
      <c r="E25" s="162"/>
      <c r="O25" s="35"/>
      <c r="P25" s="57"/>
      <c r="Q25" s="57"/>
      <c r="R25" s="57"/>
      <c r="S25" s="57"/>
      <c r="T25" s="57"/>
      <c r="U25" s="57"/>
      <c r="V25" s="35"/>
      <c r="W25" s="57"/>
      <c r="X25" s="57"/>
      <c r="Y25" s="57"/>
      <c r="Z25" s="57"/>
      <c r="AA25" s="57"/>
      <c r="AB25" s="57"/>
    </row>
    <row r="26" spans="1:28" x14ac:dyDescent="0.7">
      <c r="A26" s="162"/>
      <c r="B26" s="162"/>
      <c r="C26" s="162"/>
      <c r="D26" s="162"/>
      <c r="E26" s="162"/>
      <c r="O26" s="35"/>
      <c r="P26" s="9"/>
      <c r="Q26" s="9"/>
      <c r="R26" s="9"/>
      <c r="S26" s="9"/>
      <c r="T26" s="9"/>
      <c r="U26" s="9"/>
      <c r="V26" s="35"/>
      <c r="W26" s="9"/>
      <c r="X26" s="9"/>
      <c r="Y26" s="9"/>
      <c r="Z26" s="9"/>
      <c r="AA26" s="9"/>
      <c r="AB26" s="9"/>
    </row>
    <row r="27" spans="1:28" x14ac:dyDescent="0.7">
      <c r="A27" s="162"/>
      <c r="B27" s="162"/>
      <c r="C27" s="162"/>
      <c r="D27" s="162"/>
      <c r="E27" s="162"/>
    </row>
    <row r="28" spans="1:28" x14ac:dyDescent="0.7">
      <c r="A28" s="162"/>
      <c r="B28" s="162"/>
      <c r="C28" s="162"/>
      <c r="D28" s="162"/>
      <c r="E28" s="162"/>
    </row>
  </sheetData>
  <sheetProtection algorithmName="SHA-512" hashValue="PI30HOuwMg7oEUZZ2bgYp/xe1y4QAVS8oKOtLSBnCFleKd0+/OnDDftoQ6BgSUCGBPIXSs3IKjdrQN1A3W8W/A==" saltValue="QHg+3+cnXBIGusk2/9Xiig==" spinCount="100000" sheet="1" objects="1" scenarios="1" formatCells="0"/>
  <mergeCells count="13">
    <mergeCell ref="N5:N6"/>
    <mergeCell ref="F5:F6"/>
    <mergeCell ref="B5:D5"/>
    <mergeCell ref="A5:A6"/>
    <mergeCell ref="E5:E6"/>
    <mergeCell ref="M5:M6"/>
    <mergeCell ref="G5:L5"/>
    <mergeCell ref="W4:Z4"/>
    <mergeCell ref="W5:W6"/>
    <mergeCell ref="X5:Z5"/>
    <mergeCell ref="P4:S4"/>
    <mergeCell ref="P5:P6"/>
    <mergeCell ref="Q5:S5"/>
  </mergeCells>
  <pageMargins left="1.0166666666666666" right="0.4017857142857143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10</vt:i4>
      </vt:variant>
      <vt:variant>
        <vt:lpstr>ช่วงที่มีชื่อ</vt:lpstr>
      </vt:variant>
      <vt:variant>
        <vt:i4>18</vt:i4>
      </vt:variant>
    </vt:vector>
  </HeadingPairs>
  <TitlesOfParts>
    <vt:vector size="28" baseType="lpstr">
      <vt:lpstr>อ.1</vt:lpstr>
      <vt:lpstr>อ.2</vt:lpstr>
      <vt:lpstr>อ.3</vt:lpstr>
      <vt:lpstr>ป.1</vt:lpstr>
      <vt:lpstr>ป.2</vt:lpstr>
      <vt:lpstr>ป.3</vt:lpstr>
      <vt:lpstr>ป.4</vt:lpstr>
      <vt:lpstr>ป.5</vt:lpstr>
      <vt:lpstr>ป.6</vt:lpstr>
      <vt:lpstr>รวมแยกเพศ</vt:lpstr>
      <vt:lpstr>ป.1!Print_Area</vt:lpstr>
      <vt:lpstr>ป.2!Print_Area</vt:lpstr>
      <vt:lpstr>ป.3!Print_Area</vt:lpstr>
      <vt:lpstr>ป.4!Print_Area</vt:lpstr>
      <vt:lpstr>ป.5!Print_Area</vt:lpstr>
      <vt:lpstr>ป.6!Print_Area</vt:lpstr>
      <vt:lpstr>อ.1!Print_Area</vt:lpstr>
      <vt:lpstr>อ.2!Print_Area</vt:lpstr>
      <vt:lpstr>อ.3!Print_Area</vt:lpstr>
      <vt:lpstr>ป.1!Print_Titles</vt:lpstr>
      <vt:lpstr>ป.2!Print_Titles</vt:lpstr>
      <vt:lpstr>ป.3!Print_Titles</vt:lpstr>
      <vt:lpstr>ป.4!Print_Titles</vt:lpstr>
      <vt:lpstr>ป.5!Print_Titles</vt:lpstr>
      <vt:lpstr>ป.6!Print_Titles</vt:lpstr>
      <vt:lpstr>อ.1!Print_Titles</vt:lpstr>
      <vt:lpstr>อ.2!Print_Titles</vt:lpstr>
      <vt:lpstr>อ.3!Print_Titles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2023-05-15T03:10:58Z</cp:lastPrinted>
  <dcterms:created xsi:type="dcterms:W3CDTF">2020-03-26T05:53:43Z</dcterms:created>
  <dcterms:modified xsi:type="dcterms:W3CDTF">2023-05-22T06:10:08Z</dcterms:modified>
</cp:coreProperties>
</file>